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6AA49B2C-3086-4F13-B1AF-86C070985D81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5" r:id="rId2"/>
    <sheet name="Tableau" sheetId="4" r:id="rId3"/>
  </sheets>
  <definedNames>
    <definedName name="Date">'Date Tournoi'!$B$2</definedName>
    <definedName name="NP">'Liste des parties'!$1:$1048576</definedName>
    <definedName name="_xlnm.Print_Area" localSheetId="2">Tableau!$A$1:$AH$43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4" l="1"/>
  <c r="F39" i="4"/>
  <c r="F37" i="4"/>
  <c r="C33" i="4"/>
  <c r="B33" i="4"/>
  <c r="C34" i="4" s="1"/>
  <c r="K31" i="4"/>
  <c r="J31" i="4"/>
  <c r="K32" i="4" s="1"/>
  <c r="H31" i="4"/>
  <c r="F31" i="4"/>
  <c r="E31" i="4"/>
  <c r="Z30" i="4"/>
  <c r="AA31" i="4" s="1"/>
  <c r="B30" i="4"/>
  <c r="S29" i="4"/>
  <c r="B29" i="4"/>
  <c r="C30" i="4" s="1"/>
  <c r="R27" i="4"/>
  <c r="S28" i="4" s="1"/>
  <c r="P27" i="4"/>
  <c r="N27" i="4"/>
  <c r="M27" i="4"/>
  <c r="B25" i="4"/>
  <c r="C26" i="4" s="1"/>
  <c r="J23" i="4"/>
  <c r="K24" i="4" s="1"/>
  <c r="H23" i="4"/>
  <c r="F23" i="4"/>
  <c r="E23" i="4"/>
  <c r="B21" i="4"/>
  <c r="C21" i="4" s="1"/>
  <c r="Z19" i="4"/>
  <c r="AA21" i="4" s="1"/>
  <c r="X19" i="4"/>
  <c r="V19" i="4"/>
  <c r="U19" i="4"/>
  <c r="C18" i="4"/>
  <c r="B18" i="4"/>
  <c r="B17" i="4"/>
  <c r="C17" i="4" s="1"/>
  <c r="K15" i="4"/>
  <c r="J15" i="4"/>
  <c r="K17" i="4" s="1"/>
  <c r="H15" i="4"/>
  <c r="F15" i="4"/>
  <c r="E15" i="4"/>
  <c r="S13" i="4"/>
  <c r="C13" i="4"/>
  <c r="B13" i="4"/>
  <c r="C14" i="4" s="1"/>
  <c r="S12" i="4"/>
  <c r="S11" i="4"/>
  <c r="R11" i="4"/>
  <c r="P11" i="4"/>
  <c r="N11" i="4"/>
  <c r="M11" i="4"/>
  <c r="C10" i="4"/>
  <c r="B10" i="4"/>
  <c r="K9" i="4"/>
  <c r="C9" i="4"/>
  <c r="B9" i="4"/>
  <c r="J7" i="4"/>
  <c r="K7" i="4" s="1"/>
  <c r="H7" i="4"/>
  <c r="F7" i="4"/>
  <c r="E7" i="4"/>
  <c r="C6" i="4"/>
  <c r="B5" i="4"/>
  <c r="B6" i="4" s="1"/>
  <c r="B22" i="4" l="1"/>
  <c r="C25" i="4"/>
  <c r="S27" i="4"/>
  <c r="AA30" i="4"/>
  <c r="B14" i="4"/>
  <c r="K25" i="4"/>
  <c r="C5" i="4"/>
  <c r="K8" i="4"/>
  <c r="AA19" i="4"/>
  <c r="B26" i="4"/>
  <c r="B34" i="4"/>
  <c r="K16" i="4"/>
  <c r="C22" i="4"/>
  <c r="AA20" i="4"/>
  <c r="C29" i="4"/>
  <c r="K23" i="4"/>
</calcChain>
</file>

<file path=xl/sharedStrings.xml><?xml version="1.0" encoding="utf-8"?>
<sst xmlns="http://schemas.openxmlformats.org/spreadsheetml/2006/main" count="222" uniqueCount="81">
  <si>
    <t>Paramètres</t>
  </si>
  <si>
    <t>Date</t>
  </si>
  <si>
    <t>1/4 de Finale</t>
  </si>
  <si>
    <t>1/2 Finale</t>
  </si>
  <si>
    <t>Finale</t>
  </si>
  <si>
    <t>Table</t>
  </si>
  <si>
    <t>1er</t>
  </si>
  <si>
    <t>2ème</t>
  </si>
  <si>
    <t xml:space="preserve">EPREUVE : </t>
  </si>
  <si>
    <t xml:space="preserve">TABLEAU :  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</si>
  <si>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</si>
  <si>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</si>
  <si>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</si>
  <si>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</si>
  <si>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</si>
  <si>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</si>
  <si>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</si>
  <si>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</si>
  <si>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</si>
  <si>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</si>
  <si>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</si>
  <si>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</si>
  <si>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</si>
  <si>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</si>
  <si>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</si>
  <si>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</si>
  <si>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</si>
  <si>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</si>
  <si>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</si>
  <si>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</si>
  <si>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</si>
  <si>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</si>
  <si>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</si>
  <si>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</si>
  <si>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</si>
  <si>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</si>
  <si>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</si>
  <si>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</si>
  <si>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</si>
  <si>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</si>
  <si>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</si>
  <si>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</si>
  <si>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</si>
  <si>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</si>
  <si>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</si>
  <si>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</si>
  <si>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626319</t>
  </si>
  <si>
    <t>WIART</t>
  </si>
  <si>
    <t>Aude</t>
  </si>
  <si>
    <t>03290003</t>
  </si>
  <si>
    <t>MORLAIX ST-MARTIN TT</t>
  </si>
  <si>
    <t>2945303</t>
  </si>
  <si>
    <t>FRASSIN</t>
  </si>
  <si>
    <t>Delphine</t>
  </si>
  <si>
    <t>03290256</t>
  </si>
  <si>
    <t>UNION SPORTIVE QUEMENEVENOISE</t>
  </si>
  <si>
    <t>FED_Finales Individuelles</t>
  </si>
  <si>
    <t>Seniors Dames 8 a 7 - T1 - GR1</t>
  </si>
  <si>
    <t>2934441</t>
  </si>
  <si>
    <t>VALLIER</t>
  </si>
  <si>
    <t>Elodie</t>
  </si>
  <si>
    <t>03290052</t>
  </si>
  <si>
    <t>SAINT-DIVY SPORT TT</t>
  </si>
  <si>
    <t>063335</t>
  </si>
  <si>
    <t>QUESSANDIER</t>
  </si>
  <si>
    <t>03290229</t>
  </si>
  <si>
    <t>RP FOUESNANT</t>
  </si>
  <si>
    <t>2923696</t>
  </si>
  <si>
    <t>LE SEVEN</t>
  </si>
  <si>
    <t>Anouk</t>
  </si>
  <si>
    <t>2215628</t>
  </si>
  <si>
    <t>LE MAOUT</t>
  </si>
  <si>
    <t>Audrey</t>
  </si>
  <si>
    <t>03290081</t>
  </si>
  <si>
    <t>PPC KERHUONNAIS</t>
  </si>
  <si>
    <t>Absent</t>
  </si>
  <si>
    <t>0</t>
  </si>
  <si>
    <t>Inconnu</t>
  </si>
  <si>
    <t>2619405</t>
  </si>
  <si>
    <t>PICHONNET</t>
  </si>
  <si>
    <t>Martine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</si>
</sst>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26" x14ac:knownFonts="1">
    <font>
      <sz val="10"/>
      <name val="Arial"/>
    </font>
    <font>
      <sz val="10"/>
      <name val="Arial"/>
    </font>
    <font>
      <sz val="10"/>
      <name val="Times New Roman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"/>
      <color indexed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</cellStyleXfs>
  <cellXfs count="143">
    <xf numFmtId="0" fontId="0" fillId="0" borderId="0" xfId="0"/>
    <xf numFmtId="0" fontId="12" fillId="0" borderId="0" xfId="3" applyFont="1" applyBorder="1" applyAlignment="1" applyProtection="1">
      <alignment horizontal="center" vertical="center"/>
      <protection hidden="1"/>
    </xf>
    <xf numFmtId="0" fontId="13" fillId="0" borderId="0" xfId="3" applyFont="1" applyBorder="1" applyAlignment="1" applyProtection="1">
      <alignment horizontal="center" vertical="center"/>
      <protection hidden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16" fillId="0" borderId="0" xfId="3" applyFont="1" applyBorder="1" applyAlignment="1" applyProtection="1">
      <alignment horizontal="center" vertical="center"/>
      <protection hidden="1"/>
    </xf>
    <xf numFmtId="0" fontId="5" fillId="0" borderId="1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2" xfId="3" applyFont="1" applyFill="1" applyBorder="1" applyAlignment="1" applyProtection="1">
      <alignment vertical="center"/>
      <protection hidden="1"/>
    </xf>
    <xf numFmtId="0" fontId="3" fillId="0" borderId="0" xfId="7" applyFont="1" applyAlignment="1" applyProtection="1">
      <alignment horizontal="center" vertical="center"/>
      <protection hidden="1"/>
    </xf>
    <xf numFmtId="0" fontId="4" fillId="0" borderId="3" xfId="4" applyFont="1" applyBorder="1" applyAlignment="1" applyProtection="1">
      <alignment horizontal="center" vertical="center"/>
      <protection hidden="1"/>
    </xf>
    <xf numFmtId="0" fontId="4" fillId="0" borderId="4" xfId="4" applyFont="1" applyBorder="1" applyAlignment="1" applyProtection="1">
      <alignment horizontal="center" vertical="center"/>
      <protection hidden="1"/>
    </xf>
    <xf numFmtId="0" fontId="4" fillId="0" borderId="4" xfId="4" applyFont="1" applyBorder="1" applyAlignment="1" applyProtection="1">
      <alignment horizontal="centerContinuous" vertical="center"/>
      <protection hidden="1"/>
    </xf>
    <xf numFmtId="0" fontId="4" fillId="0" borderId="5" xfId="4" applyFont="1" applyBorder="1" applyAlignment="1" applyProtection="1">
      <alignment horizontal="center" vertical="center"/>
      <protection hidden="1"/>
    </xf>
    <xf numFmtId="0" fontId="4" fillId="0" borderId="0" xfId="4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horizontal="center" vertical="center"/>
      <protection hidden="1"/>
    </xf>
    <xf numFmtId="0" fontId="5" fillId="0" borderId="0" xfId="7" applyFont="1" applyAlignment="1" applyProtection="1">
      <alignment vertical="center"/>
      <protection hidden="1"/>
    </xf>
    <xf numFmtId="0" fontId="3" fillId="0" borderId="0" xfId="4" applyFont="1" applyBorder="1" applyAlignment="1" applyProtection="1">
      <alignment horizontal="centerContinuous" vertical="center"/>
      <protection hidden="1"/>
    </xf>
    <xf numFmtId="0" fontId="3" fillId="0" borderId="0" xfId="4" applyFont="1" applyBorder="1" applyAlignment="1" applyProtection="1">
      <alignment horizontal="center" vertical="center"/>
      <protection hidden="1"/>
    </xf>
    <xf numFmtId="0" fontId="11" fillId="0" borderId="0" xfId="7" applyFont="1" applyAlignment="1" applyProtection="1">
      <alignment horizontal="center" vertical="center"/>
      <protection hidden="1"/>
    </xf>
    <xf numFmtId="0" fontId="3" fillId="0" borderId="0" xfId="7" applyFont="1" applyBorder="1" applyAlignment="1" applyProtection="1">
      <alignment horizontal="center" vertical="center"/>
      <protection hidden="1"/>
    </xf>
    <xf numFmtId="0" fontId="6" fillId="0" borderId="0" xfId="4" applyFont="1" applyAlignment="1" applyProtection="1">
      <alignment horizontal="center" vertical="center"/>
      <protection hidden="1"/>
    </xf>
    <xf numFmtId="0" fontId="5" fillId="0" borderId="0" xfId="7" applyFont="1" applyBorder="1" applyAlignment="1" applyProtection="1">
      <alignment vertical="center"/>
      <protection hidden="1"/>
    </xf>
    <xf numFmtId="0" fontId="5" fillId="0" borderId="0" xfId="4" applyFont="1" applyBorder="1" applyAlignment="1" applyProtection="1">
      <alignment vertical="center"/>
      <protection hidden="1"/>
    </xf>
    <xf numFmtId="0" fontId="11" fillId="0" borderId="0" xfId="4" applyFont="1" applyBorder="1" applyAlignment="1" applyProtection="1">
      <alignment horizontal="centerContinuous" vertical="top"/>
      <protection hidden="1"/>
    </xf>
    <xf numFmtId="0" fontId="11" fillId="0" borderId="6" xfId="4" applyFont="1" applyBorder="1" applyAlignment="1" applyProtection="1">
      <alignment horizontal="centerContinuous" vertical="top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5" fillId="0" borderId="0" xfId="4" applyFont="1" applyAlignment="1" applyProtection="1">
      <alignment vertical="center"/>
      <protection hidden="1"/>
    </xf>
    <xf numFmtId="0" fontId="5" fillId="0" borderId="0" xfId="4" applyFont="1" applyFill="1" applyBorder="1" applyAlignment="1" applyProtection="1">
      <alignment vertical="center"/>
      <protection hidden="1"/>
    </xf>
    <xf numFmtId="0" fontId="5" fillId="0" borderId="0" xfId="7" applyFont="1" applyFill="1" applyBorder="1" applyAlignment="1" applyProtection="1">
      <alignment vertical="center"/>
      <protection hidden="1"/>
    </xf>
    <xf numFmtId="0" fontId="9" fillId="0" borderId="0" xfId="7" applyFont="1" applyFill="1" applyBorder="1" applyAlignment="1" applyProtection="1">
      <alignment horizontal="center" vertical="center"/>
      <protection hidden="1"/>
    </xf>
    <xf numFmtId="0" fontId="11" fillId="0" borderId="0" xfId="7" applyFont="1" applyBorder="1" applyAlignment="1" applyProtection="1">
      <alignment horizontal="center" vertical="center"/>
      <protection hidden="1"/>
    </xf>
    <xf numFmtId="0" fontId="11" fillId="0" borderId="0" xfId="4" applyFont="1" applyAlignment="1" applyProtection="1">
      <alignment horizontal="center" vertical="center"/>
      <protection hidden="1"/>
    </xf>
    <xf numFmtId="0" fontId="3" fillId="0" borderId="0" xfId="7" applyFont="1" applyFill="1" applyBorder="1" applyAlignment="1" applyProtection="1">
      <alignment horizontal="center" vertical="center"/>
      <protection hidden="1"/>
    </xf>
    <xf numFmtId="0" fontId="11" fillId="0" borderId="0" xfId="4" applyFont="1" applyAlignment="1" applyProtection="1">
      <alignment horizontal="center"/>
      <protection hidden="1"/>
    </xf>
    <xf numFmtId="0" fontId="5" fillId="0" borderId="7" xfId="4" applyFont="1" applyBorder="1" applyAlignment="1" applyProtection="1">
      <alignment vertical="center"/>
      <protection hidden="1"/>
    </xf>
    <xf numFmtId="0" fontId="3" fillId="0" borderId="8" xfId="4" applyFont="1" applyBorder="1" applyAlignment="1" applyProtection="1">
      <alignment horizontal="left" vertical="center" indent="1"/>
      <protection hidden="1"/>
    </xf>
    <xf numFmtId="0" fontId="5" fillId="0" borderId="8" xfId="4" applyFont="1" applyBorder="1" applyAlignment="1" applyProtection="1">
      <alignment vertical="center"/>
      <protection hidden="1"/>
    </xf>
    <xf numFmtId="0" fontId="11" fillId="0" borderId="0" xfId="4" applyFont="1" applyBorder="1" applyAlignment="1" applyProtection="1">
      <alignment horizontal="center" vertical="top"/>
      <protection hidden="1"/>
    </xf>
    <xf numFmtId="0" fontId="8" fillId="0" borderId="8" xfId="4" applyFont="1" applyBorder="1" applyAlignment="1" applyProtection="1">
      <alignment horizontal="left" vertical="center" indent="1"/>
      <protection hidden="1"/>
    </xf>
    <xf numFmtId="0" fontId="10" fillId="0" borderId="0" xfId="4" applyFont="1" applyFill="1" applyBorder="1" applyAlignment="1" applyProtection="1">
      <alignment horizontal="center" vertical="center"/>
      <protection hidden="1"/>
    </xf>
    <xf numFmtId="0" fontId="10" fillId="0" borderId="0" xfId="4" applyFont="1" applyBorder="1" applyAlignment="1" applyProtection="1">
      <alignment horizontal="center" vertical="center"/>
      <protection hidden="1"/>
    </xf>
    <xf numFmtId="0" fontId="17" fillId="0" borderId="0" xfId="4" applyFont="1" applyBorder="1" applyAlignment="1" applyProtection="1">
      <alignment horizontal="center" vertical="center"/>
      <protection hidden="1"/>
    </xf>
    <xf numFmtId="0" fontId="3" fillId="0" borderId="9" xfId="4" applyFont="1" applyBorder="1" applyAlignment="1" applyProtection="1">
      <alignment horizontal="left" vertical="center" indent="1"/>
      <protection hidden="1"/>
    </xf>
    <xf numFmtId="0" fontId="5" fillId="0" borderId="0" xfId="7" applyFont="1" applyAlignment="1" applyProtection="1">
      <alignment horizontal="center" vertical="center"/>
      <protection hidden="1"/>
    </xf>
    <xf numFmtId="0" fontId="18" fillId="0" borderId="0" xfId="3" applyFont="1" applyBorder="1" applyAlignment="1" applyProtection="1">
      <alignment horizontal="center" vertical="center"/>
      <protection hidden="1"/>
    </xf>
    <xf numFmtId="0" fontId="19" fillId="0" borderId="0" xfId="4" applyFont="1" applyAlignment="1" applyProtection="1">
      <alignment horizontal="center" vertical="center"/>
      <protection hidden="1"/>
    </xf>
    <xf numFmtId="0" fontId="3" fillId="0" borderId="0" xfId="7" applyFont="1" applyAlignment="1" applyProtection="1">
      <alignment vertical="center"/>
      <protection hidden="1"/>
    </xf>
    <xf numFmtId="0" fontId="20" fillId="0" borderId="0" xfId="3" applyFont="1" applyBorder="1" applyAlignment="1" applyProtection="1">
      <alignment horizontal="center" vertical="center"/>
      <protection hidden="1"/>
    </xf>
    <xf numFmtId="0" fontId="3" fillId="0" borderId="6" xfId="4" applyFont="1" applyBorder="1" applyAlignment="1" applyProtection="1">
      <alignment horizontal="centerContinuous" vertical="top"/>
      <protection hidden="1"/>
    </xf>
    <xf numFmtId="0" fontId="3" fillId="0" borderId="0" xfId="4" applyFont="1" applyBorder="1" applyAlignment="1" applyProtection="1">
      <alignment horizontal="centerContinuous" vertical="top"/>
      <protection hidden="1"/>
    </xf>
    <xf numFmtId="0" fontId="3" fillId="0" borderId="0" xfId="4" applyFont="1" applyAlignment="1" applyProtection="1">
      <alignment vertical="center"/>
      <protection hidden="1"/>
    </xf>
    <xf numFmtId="0" fontId="3" fillId="0" borderId="0" xfId="7" applyFont="1" applyFill="1" applyBorder="1" applyAlignment="1" applyProtection="1">
      <alignment vertical="center"/>
      <protection hidden="1"/>
    </xf>
    <xf numFmtId="0" fontId="3" fillId="0" borderId="1" xfId="3" applyFont="1" applyFill="1" applyBorder="1" applyAlignment="1" applyProtection="1">
      <alignment vertical="center"/>
      <protection hidden="1"/>
    </xf>
    <xf numFmtId="0" fontId="3" fillId="0" borderId="0" xfId="7" applyFont="1" applyBorder="1" applyAlignment="1" applyProtection="1">
      <alignment vertical="center"/>
      <protection hidden="1"/>
    </xf>
    <xf numFmtId="0" fontId="3" fillId="0" borderId="0" xfId="3" applyFont="1" applyFill="1" applyBorder="1" applyAlignment="1" applyProtection="1">
      <alignment vertical="center"/>
      <protection hidden="1"/>
    </xf>
    <xf numFmtId="0" fontId="3" fillId="0" borderId="2" xfId="3" applyFont="1" applyFill="1" applyBorder="1" applyAlignment="1" applyProtection="1">
      <alignment vertical="center"/>
      <protection hidden="1"/>
    </xf>
    <xf numFmtId="0" fontId="18" fillId="0" borderId="0" xfId="7" applyFont="1" applyBorder="1" applyAlignment="1" applyProtection="1">
      <alignment horizontal="center" vertical="center"/>
      <protection hidden="1"/>
    </xf>
    <xf numFmtId="0" fontId="12" fillId="2" borderId="10" xfId="4" applyNumberFormat="1" applyFont="1" applyFill="1" applyBorder="1" applyAlignment="1" applyProtection="1">
      <alignment horizontal="center" vertical="center"/>
      <protection hidden="1"/>
    </xf>
    <xf numFmtId="0" fontId="14" fillId="0" borderId="10" xfId="4" applyFont="1" applyBorder="1" applyAlignment="1" applyProtection="1">
      <alignment horizontal="left" vertical="center"/>
      <protection hidden="1"/>
    </xf>
    <xf numFmtId="0" fontId="18" fillId="0" borderId="10" xfId="4" applyFont="1" applyBorder="1" applyAlignment="1" applyProtection="1">
      <alignment horizontal="left" vertical="center"/>
      <protection hidden="1"/>
    </xf>
    <xf numFmtId="0" fontId="12" fillId="0" borderId="0" xfId="7" applyFont="1" applyAlignment="1" applyProtection="1">
      <alignment vertical="center"/>
      <protection hidden="1"/>
    </xf>
    <xf numFmtId="0" fontId="18" fillId="0" borderId="0" xfId="7" applyFont="1" applyAlignment="1" applyProtection="1">
      <alignment vertical="center"/>
      <protection hidden="1"/>
    </xf>
    <xf numFmtId="0" fontId="21" fillId="0" borderId="0" xfId="4" applyFont="1" applyBorder="1" applyAlignment="1" applyProtection="1">
      <alignment horizontal="centerContinuous" vertical="center"/>
      <protection hidden="1"/>
    </xf>
    <xf numFmtId="0" fontId="18" fillId="0" borderId="0" xfId="4" applyFont="1" applyBorder="1" applyAlignment="1" applyProtection="1">
      <alignment horizontal="centerContinuous" vertical="center"/>
      <protection hidden="1"/>
    </xf>
    <xf numFmtId="0" fontId="18" fillId="0" borderId="11" xfId="7" applyFont="1" applyBorder="1" applyAlignment="1" applyProtection="1">
      <alignment horizontal="center" vertical="center"/>
      <protection hidden="1"/>
    </xf>
    <xf numFmtId="0" fontId="22" fillId="0" borderId="0" xfId="3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Continuous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165" fontId="21" fillId="0" borderId="0" xfId="0" applyNumberFormat="1" applyFont="1" applyBorder="1" applyAlignment="1" applyProtection="1">
      <alignment horizontal="centerContinuous" vertical="center"/>
      <protection hidden="1"/>
    </xf>
    <xf numFmtId="166" fontId="18" fillId="0" borderId="0" xfId="0" applyNumberFormat="1" applyFont="1" applyBorder="1" applyAlignment="1" applyProtection="1">
      <alignment horizontal="centerContinuous" vertical="center"/>
      <protection hidden="1"/>
    </xf>
    <xf numFmtId="0" fontId="12" fillId="0" borderId="0" xfId="4" applyFont="1" applyAlignment="1" applyProtection="1">
      <alignment horizontal="centerContinuous" vertical="center"/>
      <protection hidden="1"/>
    </xf>
    <xf numFmtId="0" fontId="12" fillId="2" borderId="13" xfId="4" applyNumberFormat="1" applyFont="1" applyFill="1" applyBorder="1" applyAlignment="1" applyProtection="1">
      <alignment horizontal="center" vertical="center"/>
      <protection hidden="1"/>
    </xf>
    <xf numFmtId="0" fontId="12" fillId="0" borderId="0" xfId="3" applyFont="1" applyBorder="1" applyAlignment="1" applyProtection="1">
      <alignment vertical="center"/>
      <protection hidden="1"/>
    </xf>
    <xf numFmtId="0" fontId="12" fillId="0" borderId="11" xfId="4" applyFont="1" applyBorder="1" applyAlignment="1" applyProtection="1">
      <alignment vertical="center"/>
      <protection hidden="1"/>
    </xf>
    <xf numFmtId="0" fontId="21" fillId="0" borderId="0" xfId="4" applyFont="1" applyBorder="1" applyAlignment="1" applyProtection="1">
      <alignment horizontal="centerContinuous" vertical="top"/>
      <protection hidden="1"/>
    </xf>
    <xf numFmtId="0" fontId="18" fillId="0" borderId="0" xfId="4" applyFont="1" applyBorder="1" applyAlignment="1" applyProtection="1">
      <alignment horizontal="centerContinuous" vertical="top"/>
      <protection hidden="1"/>
    </xf>
    <xf numFmtId="0" fontId="12" fillId="0" borderId="11" xfId="7" applyFont="1" applyBorder="1" applyAlignment="1" applyProtection="1">
      <alignment vertical="center"/>
      <protection hidden="1"/>
    </xf>
    <xf numFmtId="0" fontId="21" fillId="0" borderId="6" xfId="4" applyFont="1" applyBorder="1" applyAlignment="1" applyProtection="1">
      <alignment horizontal="centerContinuous" vertical="top"/>
      <protection hidden="1"/>
    </xf>
    <xf numFmtId="0" fontId="18" fillId="0" borderId="6" xfId="4" applyFont="1" applyBorder="1" applyAlignment="1" applyProtection="1">
      <alignment horizontal="centerContinuous" vertical="top"/>
      <protection hidden="1"/>
    </xf>
    <xf numFmtId="0" fontId="12" fillId="0" borderId="0" xfId="7" applyFont="1" applyBorder="1" applyAlignment="1" applyProtection="1">
      <alignment vertical="center"/>
      <protection hidden="1"/>
    </xf>
    <xf numFmtId="0" fontId="16" fillId="0" borderId="0" xfId="3" applyFont="1" applyBorder="1" applyAlignment="1" applyProtection="1">
      <alignment vertical="center"/>
      <protection hidden="1"/>
    </xf>
    <xf numFmtId="0" fontId="22" fillId="0" borderId="0" xfId="7" applyFont="1" applyAlignment="1" applyProtection="1">
      <alignment horizontal="center" vertical="center"/>
      <protection hidden="1"/>
    </xf>
    <xf numFmtId="0" fontId="18" fillId="0" borderId="0" xfId="7" applyFont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vertical="center"/>
      <protection hidden="1"/>
    </xf>
    <xf numFmtId="0" fontId="18" fillId="0" borderId="0" xfId="4" applyFont="1" applyAlignment="1" applyProtection="1">
      <alignment vertical="center"/>
      <protection hidden="1"/>
    </xf>
    <xf numFmtId="0" fontId="12" fillId="0" borderId="0" xfId="4" applyFont="1" applyFill="1" applyBorder="1" applyAlignment="1" applyProtection="1">
      <alignment vertical="center"/>
      <protection hidden="1"/>
    </xf>
    <xf numFmtId="0" fontId="14" fillId="0" borderId="14" xfId="4" applyFont="1" applyBorder="1" applyAlignment="1" applyProtection="1">
      <alignment horizontal="left" vertical="center"/>
      <protection hidden="1"/>
    </xf>
    <xf numFmtId="0" fontId="18" fillId="0" borderId="0" xfId="7" applyFont="1" applyBorder="1" applyAlignment="1" applyProtection="1">
      <alignment vertical="center"/>
      <protection hidden="1"/>
    </xf>
    <xf numFmtId="0" fontId="16" fillId="0" borderId="0" xfId="4" applyFont="1" applyFill="1" applyBorder="1" applyAlignment="1" applyProtection="1">
      <alignment horizontal="center" vertical="center"/>
      <protection hidden="1"/>
    </xf>
    <xf numFmtId="0" fontId="12" fillId="0" borderId="11" xfId="4" applyFont="1" applyBorder="1" applyAlignment="1" applyProtection="1">
      <alignment horizontal="center" vertical="center"/>
      <protection hidden="1"/>
    </xf>
    <xf numFmtId="0" fontId="18" fillId="0" borderId="0" xfId="4" applyFont="1" applyFill="1" applyBorder="1" applyAlignment="1" applyProtection="1">
      <alignment horizontal="centerContinuous"/>
      <protection hidden="1"/>
    </xf>
    <xf numFmtId="0" fontId="23" fillId="0" borderId="0" xfId="4" applyFont="1" applyAlignment="1" applyProtection="1">
      <alignment horizontal="center" vertical="center"/>
      <protection hidden="1"/>
    </xf>
    <xf numFmtId="49" fontId="5" fillId="3" borderId="0" xfId="0" applyNumberFormat="1" applyFont="1" applyFill="1" applyAlignment="1" applyProtection="1">
      <alignment horizontal="center"/>
      <protection locked="0"/>
    </xf>
    <xf numFmtId="0" fontId="5" fillId="0" borderId="0" xfId="8" applyFont="1" applyAlignment="1" applyProtection="1">
      <alignment vertical="center"/>
      <protection hidden="1"/>
    </xf>
    <xf numFmtId="0" fontId="5" fillId="2" borderId="10" xfId="5" applyNumberFormat="1" applyFont="1" applyFill="1" applyBorder="1" applyAlignment="1" applyProtection="1">
      <alignment horizontal="center" vertical="center"/>
      <protection hidden="1"/>
    </xf>
    <xf numFmtId="0" fontId="8" fillId="0" borderId="10" xfId="5" applyFont="1" applyBorder="1" applyAlignment="1" applyProtection="1">
      <alignment horizontal="left" vertical="center"/>
      <protection hidden="1"/>
    </xf>
    <xf numFmtId="0" fontId="11" fillId="0" borderId="0" xfId="5" applyFont="1" applyBorder="1" applyAlignment="1" applyProtection="1">
      <alignment horizontal="centerContinuous" vertical="center"/>
      <protection hidden="1"/>
    </xf>
    <xf numFmtId="0" fontId="5" fillId="0" borderId="0" xfId="5" applyFont="1" applyBorder="1" applyAlignment="1" applyProtection="1">
      <alignment vertical="center"/>
      <protection hidden="1"/>
    </xf>
    <xf numFmtId="0" fontId="8" fillId="0" borderId="15" xfId="5" applyFont="1" applyBorder="1" applyAlignment="1" applyProtection="1">
      <alignment horizontal="center" vertical="center"/>
      <protection hidden="1"/>
    </xf>
    <xf numFmtId="0" fontId="8" fillId="0" borderId="16" xfId="5" applyFont="1" applyBorder="1" applyAlignment="1" applyProtection="1">
      <alignment horizontal="center" vertical="center"/>
      <protection hidden="1"/>
    </xf>
    <xf numFmtId="0" fontId="5" fillId="0" borderId="16" xfId="5" applyFont="1" applyBorder="1" applyAlignment="1" applyProtection="1">
      <alignment vertical="center"/>
      <protection hidden="1"/>
    </xf>
    <xf numFmtId="0" fontId="3" fillId="0" borderId="16" xfId="5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7" fillId="0" borderId="1" xfId="3" applyFont="1" applyFill="1" applyBorder="1" applyAlignment="1" applyProtection="1">
      <alignment horizontal="center" vertical="center"/>
      <protection hidden="1"/>
    </xf>
    <xf numFmtId="0" fontId="3" fillId="0" borderId="1" xfId="2" applyFont="1" applyFill="1" applyBorder="1" applyAlignment="1" applyProtection="1">
      <alignment horizontal="right" vertical="center"/>
      <protection hidden="1"/>
    </xf>
    <xf numFmtId="0" fontId="5" fillId="0" borderId="1" xfId="2" applyFont="1" applyFill="1" applyBorder="1" applyAlignment="1" applyProtection="1">
      <alignment horizontal="right" vertical="center"/>
      <protection hidden="1"/>
    </xf>
    <xf numFmtId="0" fontId="5" fillId="0" borderId="17" xfId="3" applyFont="1" applyFill="1" applyBorder="1" applyAlignment="1" applyProtection="1">
      <alignment horizontal="center" vertical="center"/>
      <protection hidden="1"/>
    </xf>
    <xf numFmtId="0" fontId="3" fillId="0" borderId="0" xfId="2" applyFont="1" applyFill="1" applyBorder="1" applyAlignment="1" applyProtection="1">
      <alignment horizontal="right" vertical="center"/>
      <protection hidden="1"/>
    </xf>
    <xf numFmtId="0" fontId="5" fillId="0" borderId="0" xfId="2" applyFont="1" applyFill="1" applyBorder="1" applyAlignment="1" applyProtection="1">
      <alignment horizontal="right" vertical="center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8" fillId="0" borderId="0" xfId="3" applyFont="1" applyFill="1" applyBorder="1" applyAlignment="1" applyProtection="1">
      <alignment horizontal="center" vertical="center"/>
      <protection hidden="1"/>
    </xf>
    <xf numFmtId="0" fontId="3" fillId="0" borderId="0" xfId="3" applyFont="1" applyFill="1" applyBorder="1" applyAlignment="1" applyProtection="1">
      <alignment horizontal="center" vertical="center"/>
      <protection hidden="1"/>
    </xf>
    <xf numFmtId="0" fontId="25" fillId="0" borderId="0" xfId="3" applyFont="1" applyFill="1" applyBorder="1" applyAlignment="1" applyProtection="1">
      <alignment horizontal="center" vertical="center"/>
      <protection hidden="1"/>
    </xf>
    <xf numFmtId="0" fontId="5" fillId="0" borderId="18" xfId="3" applyFont="1" applyFill="1" applyBorder="1" applyAlignment="1" applyProtection="1">
      <alignment horizontal="center" vertical="center"/>
      <protection hidden="1"/>
    </xf>
    <xf numFmtId="0" fontId="5" fillId="0" borderId="2" xfId="3" applyFont="1" applyFill="1" applyBorder="1" applyAlignment="1" applyProtection="1">
      <alignment horizontal="center" vertical="center"/>
      <protection hidden="1"/>
    </xf>
    <xf numFmtId="0" fontId="3" fillId="0" borderId="2" xfId="2" applyFont="1" applyFill="1" applyBorder="1" applyAlignment="1" applyProtection="1">
      <alignment horizontal="right" vertical="center"/>
      <protection hidden="1"/>
    </xf>
    <xf numFmtId="0" fontId="5" fillId="0" borderId="2" xfId="2" applyFont="1" applyFill="1" applyBorder="1" applyAlignment="1" applyProtection="1">
      <alignment horizontal="right" vertical="center"/>
      <protection hidden="1"/>
    </xf>
    <xf numFmtId="0" fontId="5" fillId="0" borderId="19" xfId="3" applyFont="1" applyFill="1" applyBorder="1" applyAlignment="1" applyProtection="1">
      <alignment horizontal="center" vertical="center"/>
      <protection hidden="1"/>
    </xf>
    <xf numFmtId="0" fontId="5" fillId="0" borderId="0" xfId="1" applyFont="1"/>
    <xf numFmtId="0" fontId="5" fillId="0" borderId="0" xfId="6" applyFont="1" applyAlignment="1" applyProtection="1">
      <alignment vertical="center"/>
      <protection hidden="1"/>
    </xf>
    <xf numFmtId="0" fontId="5" fillId="0" borderId="11" xfId="9" applyFont="1" applyBorder="1" applyAlignment="1" applyProtection="1">
      <alignment vertical="center"/>
      <protection hidden="1"/>
    </xf>
    <xf numFmtId="0" fontId="5" fillId="0" borderId="0" xfId="6" applyFont="1" applyBorder="1" applyAlignment="1" applyProtection="1">
      <alignment vertical="center"/>
      <protection hidden="1"/>
    </xf>
    <xf numFmtId="0" fontId="5" fillId="0" borderId="0" xfId="9" applyFont="1" applyFill="1" applyBorder="1" applyAlignment="1" applyProtection="1">
      <alignment vertical="center"/>
      <protection hidden="1"/>
    </xf>
    <xf numFmtId="0" fontId="5" fillId="0" borderId="0" xfId="6" applyFont="1" applyFill="1" applyBorder="1" applyAlignment="1" applyProtection="1">
      <alignment horizontal="center" vertical="center"/>
      <protection hidden="1"/>
    </xf>
    <xf numFmtId="0" fontId="3" fillId="0" borderId="0" xfId="9" applyFont="1" applyFill="1" applyBorder="1" applyAlignment="1" applyProtection="1">
      <alignment vertical="center"/>
      <protection hidden="1"/>
    </xf>
    <xf numFmtId="0" fontId="3" fillId="0" borderId="0" xfId="6" applyFont="1" applyAlignment="1" applyProtection="1">
      <alignment vertical="center"/>
      <protection hidden="1"/>
    </xf>
    <xf numFmtId="0" fontId="3" fillId="0" borderId="0" xfId="6" applyFont="1" applyBorder="1" applyAlignment="1" applyProtection="1">
      <alignment vertical="center"/>
      <protection hidden="1"/>
    </xf>
    <xf numFmtId="0" fontId="17" fillId="0" borderId="0" xfId="5" applyFont="1" applyFill="1" applyBorder="1" applyAlignment="1" applyProtection="1">
      <alignment horizontal="center" vertical="center"/>
      <protection hidden="1"/>
    </xf>
    <xf numFmtId="0" fontId="5" fillId="0" borderId="0" xfId="8" applyFont="1" applyBorder="1" applyAlignment="1" applyProtection="1">
      <alignment vertical="center"/>
      <protection hidden="1"/>
    </xf>
    <xf numFmtId="0" fontId="18" fillId="4" borderId="0" xfId="7" applyFont="1" applyFill="1" applyBorder="1" applyAlignment="1" applyProtection="1">
      <alignment horizontal="center" vertical="center"/>
      <protection hidden="1"/>
    </xf>
    <xf numFmtId="0" fontId="18" fillId="5" borderId="0" xfId="7" applyFont="1" applyFill="1" applyBorder="1" applyAlignment="1" applyProtection="1">
      <alignment horizontal="center" vertical="center"/>
      <protection hidden="1"/>
    </xf>
    <xf numFmtId="0" fontId="18" fillId="6" borderId="0" xfId="7" applyFont="1" applyFill="1" applyBorder="1" applyAlignment="1" applyProtection="1">
      <alignment horizontal="center" vertical="center"/>
      <protection hidden="1"/>
    </xf>
    <xf numFmtId="0" fontId="6" fillId="0" borderId="0" xfId="4" applyFont="1" applyBorder="1" applyAlignment="1" applyProtection="1">
      <alignment horizontal="center" vertical="center"/>
      <protection hidden="1"/>
    </xf>
    <xf numFmtId="0" fontId="4" fillId="0" borderId="3" xfId="4" applyFont="1" applyBorder="1" applyAlignment="1" applyProtection="1">
      <alignment horizontal="center" vertical="center"/>
      <protection hidden="1"/>
    </xf>
    <xf numFmtId="0" fontId="4" fillId="0" borderId="4" xfId="4" applyFont="1" applyBorder="1" applyAlignment="1" applyProtection="1">
      <alignment horizontal="center" vertical="center"/>
      <protection hidden="1"/>
    </xf>
    <xf numFmtId="0" fontId="3" fillId="0" borderId="0" xfId="4" applyFont="1" applyBorder="1" applyAlignment="1" applyProtection="1">
      <alignment horizontal="center" vertical="center"/>
      <protection hidden="1"/>
    </xf>
    <xf numFmtId="0" fontId="3" fillId="0" borderId="18" xfId="4" applyFont="1" applyBorder="1" applyAlignment="1" applyProtection="1">
      <alignment horizontal="center" vertical="center"/>
      <protection hidden="1"/>
    </xf>
    <xf numFmtId="164" fontId="8" fillId="0" borderId="0" xfId="3" applyNumberFormat="1" applyFont="1" applyFill="1" applyBorder="1" applyAlignment="1" applyProtection="1">
      <alignment horizontal="center" vertical="center"/>
      <protection hidden="1"/>
    </xf>
    <xf numFmtId="164" fontId="8" fillId="0" borderId="18" xfId="3" applyNumberFormat="1" applyFont="1" applyFill="1" applyBorder="1" applyAlignment="1" applyProtection="1">
      <alignment horizontal="center" vertical="center"/>
      <protection hidden="1"/>
    </xf>
    <xf numFmtId="0" fontId="8" fillId="0" borderId="0" xfId="4" applyFont="1" applyBorder="1" applyAlignment="1" applyProtection="1">
      <alignment horizontal="center" vertical="center"/>
      <protection hidden="1"/>
    </xf>
    <xf numFmtId="0" fontId="8" fillId="0" borderId="18" xfId="4" applyFont="1" applyBorder="1" applyAlignment="1" applyProtection="1">
      <alignment horizontal="center" vertical="center"/>
      <protection hidden="1"/>
    </xf>
  </cellXfs>
  <cellStyles count="10">
    <cellStyle name="Normal" xfId="0" builtinId="0"/>
    <cellStyle name="Normal 2" xfId="1" xr:uid="{00000000-0005-0000-0000-000001000000}"/>
    <cellStyle name="Normal_Fiches de parties" xfId="2" xr:uid="{00000000-0005-0000-0000-000002000000}"/>
    <cellStyle name="Normal_Séniors" xfId="3" xr:uid="{00000000-0005-0000-0000-000003000000}"/>
    <cellStyle name="Normal_Tab 32 vierge" xfId="4" xr:uid="{00000000-0005-0000-0000-000004000000}"/>
    <cellStyle name="Normal_Tab 32 vierge 2" xfId="5" xr:uid="{00000000-0005-0000-0000-000005000000}"/>
    <cellStyle name="Normal_Tab 32 vierge 3" xfId="6" xr:uid="{00000000-0005-0000-0000-000006000000}"/>
    <cellStyle name="Normal_Tableaux" xfId="7" xr:uid="{00000000-0005-0000-0000-000007000000}"/>
    <cellStyle name="Normal_Tableaux 2" xfId="8" xr:uid="{00000000-0005-0000-0000-000008000000}"/>
    <cellStyle name="Normal_Tableaux 3" xfId="9" xr:uid="{00000000-0005-0000-0000-000009000000}"/>
  </cellStyles>
  <dxfs count="18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8"/>
  <sheetViews>
    <sheetView topLeftCell="W1" workbookViewId="0">
      <selection activeCell="AE2" sqref="AE2"/>
    </sheetView>
  </sheetViews>
  <sheetFormatPr baseColWidth="10" defaultRowHeight="13.2" x14ac:dyDescent="0.25"/>
  <sheetData>
    <row r="1" spans="1:39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43</v>
      </c>
      <c r="AJ1" t="s">
        <v>43</v>
      </c>
      <c r="AK1" t="s">
        <v>43</v>
      </c>
      <c r="AL1" t="s">
        <v>44</v>
      </c>
      <c r="AM1" t="s">
        <v>45</v>
      </c>
    </row>
    <row r="2" spans="1:39" x14ac:dyDescent="0.25">
      <c r="A2">
        <v>1</v>
      </c>
      <c r="B2">
        <v>0</v>
      </c>
      <c r="C2" t="s">
        <v>46</v>
      </c>
      <c r="D2">
        <v>809</v>
      </c>
      <c r="E2" t="s">
        <v>47</v>
      </c>
      <c r="F2" t="s">
        <v>48</v>
      </c>
      <c r="G2">
        <v>0</v>
      </c>
      <c r="H2">
        <v>1005</v>
      </c>
      <c r="J2" t="s">
        <v>49</v>
      </c>
      <c r="K2" t="s">
        <v>50</v>
      </c>
      <c r="L2">
        <v>1</v>
      </c>
      <c r="M2" t="s">
        <v>51</v>
      </c>
      <c r="N2">
        <v>816</v>
      </c>
      <c r="O2" t="s">
        <v>52</v>
      </c>
      <c r="P2" t="s">
        <v>53</v>
      </c>
      <c r="Q2">
        <v>0</v>
      </c>
      <c r="R2">
        <v>707</v>
      </c>
      <c r="T2" t="s">
        <v>54</v>
      </c>
      <c r="U2" t="s">
        <v>55</v>
      </c>
      <c r="V2">
        <v>0</v>
      </c>
      <c r="W2" t="s">
        <v>43</v>
      </c>
      <c r="X2" t="s">
        <v>43</v>
      </c>
      <c r="Y2" t="s">
        <v>43</v>
      </c>
      <c r="Z2" t="s">
        <v>43</v>
      </c>
      <c r="AA2" t="s">
        <v>43</v>
      </c>
      <c r="AB2" t="s">
        <v>43</v>
      </c>
      <c r="AC2" t="s">
        <v>43</v>
      </c>
      <c r="AD2" t="s">
        <v>56</v>
      </c>
      <c r="AE2" t="s">
        <v>57</v>
      </c>
      <c r="AI2" t="s">
        <v>43</v>
      </c>
      <c r="AJ2" t="s">
        <v>43</v>
      </c>
      <c r="AK2" t="s">
        <v>43</v>
      </c>
      <c r="AL2" t="s">
        <v>43</v>
      </c>
      <c r="AM2" t="s">
        <v>43</v>
      </c>
    </row>
    <row r="3" spans="1:39" x14ac:dyDescent="0.25">
      <c r="A3">
        <v>2</v>
      </c>
      <c r="B3">
        <v>0</v>
      </c>
      <c r="C3" t="s">
        <v>58</v>
      </c>
      <c r="D3">
        <v>813</v>
      </c>
      <c r="E3" t="s">
        <v>59</v>
      </c>
      <c r="F3" t="s">
        <v>60</v>
      </c>
      <c r="G3">
        <v>0</v>
      </c>
      <c r="H3">
        <v>828</v>
      </c>
      <c r="J3" t="s">
        <v>61</v>
      </c>
      <c r="K3" t="s">
        <v>62</v>
      </c>
      <c r="L3">
        <v>1</v>
      </c>
      <c r="M3" t="s">
        <v>63</v>
      </c>
      <c r="N3">
        <v>812</v>
      </c>
      <c r="O3" t="s">
        <v>64</v>
      </c>
      <c r="P3" t="s">
        <v>53</v>
      </c>
      <c r="Q3">
        <v>0</v>
      </c>
      <c r="R3">
        <v>892</v>
      </c>
      <c r="T3" t="s">
        <v>65</v>
      </c>
      <c r="U3" t="s">
        <v>66</v>
      </c>
      <c r="V3">
        <v>0</v>
      </c>
      <c r="W3" t="s">
        <v>43</v>
      </c>
      <c r="X3" t="s">
        <v>43</v>
      </c>
      <c r="Y3" t="s">
        <v>43</v>
      </c>
      <c r="Z3" t="s">
        <v>43</v>
      </c>
      <c r="AA3" t="s">
        <v>43</v>
      </c>
      <c r="AB3" t="s">
        <v>43</v>
      </c>
      <c r="AC3" t="s">
        <v>43</v>
      </c>
      <c r="AD3" t="s">
        <v>56</v>
      </c>
      <c r="AE3" t="s">
        <v>57</v>
      </c>
      <c r="AI3" t="s">
        <v>43</v>
      </c>
      <c r="AJ3" t="s">
        <v>43</v>
      </c>
      <c r="AK3" t="s">
        <v>43</v>
      </c>
      <c r="AL3" t="s">
        <v>43</v>
      </c>
      <c r="AM3" t="s">
        <v>43</v>
      </c>
    </row>
    <row r="4" spans="1:39" x14ac:dyDescent="0.25">
      <c r="A4">
        <v>3</v>
      </c>
      <c r="B4">
        <v>0</v>
      </c>
      <c r="C4" t="s">
        <v>67</v>
      </c>
      <c r="D4">
        <v>814</v>
      </c>
      <c r="E4" t="s">
        <v>68</v>
      </c>
      <c r="F4" t="s">
        <v>69</v>
      </c>
      <c r="G4">
        <v>0</v>
      </c>
      <c r="H4">
        <v>779</v>
      </c>
      <c r="J4" t="s">
        <v>65</v>
      </c>
      <c r="K4" t="s">
        <v>66</v>
      </c>
      <c r="L4">
        <v>0</v>
      </c>
      <c r="M4" t="s">
        <v>70</v>
      </c>
      <c r="N4">
        <v>815</v>
      </c>
      <c r="O4" t="s">
        <v>71</v>
      </c>
      <c r="P4" t="s">
        <v>72</v>
      </c>
      <c r="Q4">
        <v>0</v>
      </c>
      <c r="R4">
        <v>753</v>
      </c>
      <c r="T4" t="s">
        <v>73</v>
      </c>
      <c r="U4" t="s">
        <v>74</v>
      </c>
      <c r="V4">
        <v>1</v>
      </c>
      <c r="W4" t="s">
        <v>43</v>
      </c>
      <c r="X4" t="s">
        <v>43</v>
      </c>
      <c r="Y4" t="s">
        <v>43</v>
      </c>
      <c r="Z4" t="s">
        <v>43</v>
      </c>
      <c r="AA4" t="s">
        <v>43</v>
      </c>
      <c r="AB4" t="s">
        <v>43</v>
      </c>
      <c r="AC4" t="s">
        <v>43</v>
      </c>
      <c r="AD4" t="s">
        <v>56</v>
      </c>
      <c r="AE4" t="s">
        <v>57</v>
      </c>
      <c r="AI4" t="s">
        <v>43</v>
      </c>
      <c r="AJ4" t="s">
        <v>43</v>
      </c>
      <c r="AK4" t="s">
        <v>43</v>
      </c>
      <c r="AL4" t="s">
        <v>43</v>
      </c>
      <c r="AM4" t="s">
        <v>43</v>
      </c>
    </row>
    <row r="5" spans="1:39" x14ac:dyDescent="0.25">
      <c r="A5">
        <v>4</v>
      </c>
      <c r="B5">
        <v>0</v>
      </c>
      <c r="D5">
        <v>0</v>
      </c>
      <c r="E5" t="s">
        <v>75</v>
      </c>
      <c r="G5">
        <v>0</v>
      </c>
      <c r="H5">
        <v>0</v>
      </c>
      <c r="J5" t="s">
        <v>76</v>
      </c>
      <c r="K5" t="s">
        <v>77</v>
      </c>
      <c r="L5">
        <v>0</v>
      </c>
      <c r="M5" t="s">
        <v>78</v>
      </c>
      <c r="N5">
        <v>811</v>
      </c>
      <c r="O5" t="s">
        <v>79</v>
      </c>
      <c r="P5" t="s">
        <v>80</v>
      </c>
      <c r="Q5">
        <v>0</v>
      </c>
      <c r="R5">
        <v>899</v>
      </c>
      <c r="T5" t="s">
        <v>49</v>
      </c>
      <c r="U5" t="s">
        <v>50</v>
      </c>
      <c r="V5">
        <v>1</v>
      </c>
      <c r="W5" t="s">
        <v>43</v>
      </c>
      <c r="X5" t="s">
        <v>43</v>
      </c>
      <c r="Y5" t="s">
        <v>43</v>
      </c>
      <c r="Z5" t="s">
        <v>43</v>
      </c>
      <c r="AA5" t="s">
        <v>43</v>
      </c>
      <c r="AB5" t="s">
        <v>43</v>
      </c>
      <c r="AC5" t="s">
        <v>43</v>
      </c>
      <c r="AD5" t="s">
        <v>56</v>
      </c>
      <c r="AE5" t="s">
        <v>57</v>
      </c>
      <c r="AI5" t="s">
        <v>43</v>
      </c>
      <c r="AJ5" t="s">
        <v>43</v>
      </c>
      <c r="AK5" t="s">
        <v>43</v>
      </c>
      <c r="AL5" t="s">
        <v>43</v>
      </c>
      <c r="AM5" t="s">
        <v>43</v>
      </c>
    </row>
    <row r="6" spans="1:39" x14ac:dyDescent="0.25">
      <c r="A6">
        <v>5</v>
      </c>
      <c r="B6">
        <v>0</v>
      </c>
      <c r="C6" t="s">
        <v>46</v>
      </c>
      <c r="D6">
        <v>809</v>
      </c>
      <c r="E6" t="s">
        <v>47</v>
      </c>
      <c r="F6" t="s">
        <v>48</v>
      </c>
      <c r="G6">
        <v>0</v>
      </c>
      <c r="H6">
        <v>1005</v>
      </c>
      <c r="J6" t="s">
        <v>49</v>
      </c>
      <c r="K6" t="s">
        <v>50</v>
      </c>
      <c r="L6">
        <v>1</v>
      </c>
      <c r="M6" t="s">
        <v>58</v>
      </c>
      <c r="N6">
        <v>813</v>
      </c>
      <c r="O6" t="s">
        <v>59</v>
      </c>
      <c r="P6" t="s">
        <v>60</v>
      </c>
      <c r="Q6">
        <v>0</v>
      </c>
      <c r="R6">
        <v>828</v>
      </c>
      <c r="T6" t="s">
        <v>61</v>
      </c>
      <c r="U6" t="s">
        <v>62</v>
      </c>
      <c r="V6">
        <v>0</v>
      </c>
      <c r="W6" t="s">
        <v>43</v>
      </c>
      <c r="X6" t="s">
        <v>43</v>
      </c>
      <c r="Y6" t="s">
        <v>43</v>
      </c>
      <c r="Z6" t="s">
        <v>43</v>
      </c>
      <c r="AA6" t="s">
        <v>43</v>
      </c>
      <c r="AB6" t="s">
        <v>43</v>
      </c>
      <c r="AC6" t="s">
        <v>43</v>
      </c>
      <c r="AD6" t="s">
        <v>56</v>
      </c>
      <c r="AE6" t="s">
        <v>57</v>
      </c>
      <c r="AI6" t="s">
        <v>43</v>
      </c>
      <c r="AJ6" t="s">
        <v>43</v>
      </c>
      <c r="AK6" t="s">
        <v>43</v>
      </c>
      <c r="AL6" t="s">
        <v>43</v>
      </c>
      <c r="AM6" t="s">
        <v>43</v>
      </c>
    </row>
    <row r="7" spans="1:39" x14ac:dyDescent="0.25">
      <c r="A7">
        <v>6</v>
      </c>
      <c r="B7">
        <v>0</v>
      </c>
      <c r="C7" t="s">
        <v>70</v>
      </c>
      <c r="D7">
        <v>815</v>
      </c>
      <c r="E7" t="s">
        <v>71</v>
      </c>
      <c r="F7" t="s">
        <v>72</v>
      </c>
      <c r="G7">
        <v>0</v>
      </c>
      <c r="H7">
        <v>753</v>
      </c>
      <c r="J7" t="s">
        <v>73</v>
      </c>
      <c r="K7" t="s">
        <v>74</v>
      </c>
      <c r="L7">
        <v>0</v>
      </c>
      <c r="M7" t="s">
        <v>78</v>
      </c>
      <c r="N7">
        <v>811</v>
      </c>
      <c r="O7" t="s">
        <v>79</v>
      </c>
      <c r="P7" t="s">
        <v>80</v>
      </c>
      <c r="Q7">
        <v>0</v>
      </c>
      <c r="R7">
        <v>899</v>
      </c>
      <c r="T7" t="s">
        <v>49</v>
      </c>
      <c r="U7" t="s">
        <v>50</v>
      </c>
      <c r="V7">
        <v>1</v>
      </c>
      <c r="W7" t="s">
        <v>43</v>
      </c>
      <c r="X7" t="s">
        <v>43</v>
      </c>
      <c r="Y7" t="s">
        <v>43</v>
      </c>
      <c r="Z7" t="s">
        <v>43</v>
      </c>
      <c r="AA7" t="s">
        <v>43</v>
      </c>
      <c r="AB7" t="s">
        <v>43</v>
      </c>
      <c r="AC7" t="s">
        <v>43</v>
      </c>
      <c r="AD7" t="s">
        <v>56</v>
      </c>
      <c r="AE7" t="s">
        <v>57</v>
      </c>
      <c r="AI7" t="s">
        <v>43</v>
      </c>
      <c r="AJ7" t="s">
        <v>43</v>
      </c>
      <c r="AK7" t="s">
        <v>43</v>
      </c>
      <c r="AL7" t="s">
        <v>43</v>
      </c>
      <c r="AM7" t="s">
        <v>43</v>
      </c>
    </row>
    <row r="8" spans="1:39" x14ac:dyDescent="0.25">
      <c r="A8">
        <v>7</v>
      </c>
      <c r="B8">
        <v>0</v>
      </c>
      <c r="C8" t="s">
        <v>46</v>
      </c>
      <c r="D8">
        <v>809</v>
      </c>
      <c r="E8" t="s">
        <v>47</v>
      </c>
      <c r="F8" t="s">
        <v>48</v>
      </c>
      <c r="G8">
        <v>0</v>
      </c>
      <c r="H8">
        <v>1005</v>
      </c>
      <c r="J8" t="s">
        <v>49</v>
      </c>
      <c r="K8" t="s">
        <v>50</v>
      </c>
      <c r="L8">
        <v>1</v>
      </c>
      <c r="M8" t="s">
        <v>78</v>
      </c>
      <c r="N8">
        <v>811</v>
      </c>
      <c r="O8" t="s">
        <v>79</v>
      </c>
      <c r="P8" t="s">
        <v>80</v>
      </c>
      <c r="Q8">
        <v>0</v>
      </c>
      <c r="R8">
        <v>899</v>
      </c>
      <c r="T8" t="s">
        <v>49</v>
      </c>
      <c r="U8" t="s">
        <v>50</v>
      </c>
      <c r="V8">
        <v>0</v>
      </c>
      <c r="W8" t="s">
        <v>43</v>
      </c>
      <c r="X8" t="s">
        <v>43</v>
      </c>
      <c r="Y8" t="s">
        <v>43</v>
      </c>
      <c r="Z8" t="s">
        <v>43</v>
      </c>
      <c r="AA8" t="s">
        <v>43</v>
      </c>
      <c r="AB8" t="s">
        <v>43</v>
      </c>
      <c r="AC8" t="s">
        <v>43</v>
      </c>
      <c r="AD8" t="s">
        <v>56</v>
      </c>
      <c r="AE8" t="s">
        <v>57</v>
      </c>
      <c r="AI8" t="s">
        <v>43</v>
      </c>
      <c r="AJ8" t="s">
        <v>43</v>
      </c>
      <c r="AK8" t="s">
        <v>43</v>
      </c>
      <c r="AL8" t="s">
        <v>43</v>
      </c>
      <c r="AM8" t="s">
        <v>43</v>
      </c>
    </row>
  </sheetData>
  <phoneticPr fontId="24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s="93">
        <v>46130</v>
      </c>
    </row>
  </sheetData>
  <sheetProtection sheet="1" objects="1" scenarios="1"/>
  <phoneticPr fontId="2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M2873"/>
  <sheetViews>
    <sheetView showGridLines="0" tabSelected="1" zoomScale="80" zoomScaleNormal="80" workbookViewId="0">
      <selection activeCell="AG40" sqref="AG40"/>
    </sheetView>
  </sheetViews>
  <sheetFormatPr baseColWidth="10" defaultColWidth="11.44140625" defaultRowHeight="15.6" x14ac:dyDescent="0.25"/>
  <cols>
    <col min="1" max="1" width="3.77734375" style="8" customWidth="1"/>
    <col min="2" max="2" width="5.77734375" style="15" customWidth="1"/>
    <col min="3" max="4" width="3.77734375" style="15" customWidth="1"/>
    <col min="5" max="5" width="3.77734375" style="46" customWidth="1"/>
    <col min="6" max="7" width="3.77734375" style="15" customWidth="1"/>
    <col min="8" max="8" width="3.77734375" style="46" customWidth="1"/>
    <col min="9" max="9" width="3.77734375" style="15" customWidth="1"/>
    <col min="10" max="10" width="5.77734375" style="15" customWidth="1"/>
    <col min="11" max="12" width="3.77734375" style="15" customWidth="1"/>
    <col min="13" max="13" width="3.77734375" style="46" customWidth="1"/>
    <col min="14" max="15" width="3.77734375" style="15" customWidth="1"/>
    <col min="16" max="16" width="3.77734375" style="46" customWidth="1"/>
    <col min="17" max="17" width="3.77734375" style="15" customWidth="1"/>
    <col min="18" max="18" width="5.77734375" style="15" customWidth="1"/>
    <col min="19" max="20" width="3.77734375" style="15" customWidth="1"/>
    <col min="21" max="21" width="3.77734375" style="46" customWidth="1"/>
    <col min="22" max="23" width="3.77734375" style="15" customWidth="1"/>
    <col min="24" max="24" width="3.77734375" style="46" customWidth="1"/>
    <col min="25" max="25" width="3.77734375" style="15" customWidth="1"/>
    <col min="26" max="26" width="5.77734375" style="15" customWidth="1"/>
    <col min="27" max="33" width="3.77734375" style="15" customWidth="1"/>
    <col min="34" max="34" width="6.21875" style="15" bestFit="1" customWidth="1"/>
    <col min="35" max="35" width="5.77734375" style="15" customWidth="1"/>
    <col min="36" max="36" width="3.77734375" style="15" customWidth="1"/>
    <col min="37" max="37" width="8.77734375" style="15" customWidth="1"/>
    <col min="38" max="38" width="6.77734375" style="15" customWidth="1"/>
    <col min="39" max="39" width="3.77734375" style="18" customWidth="1"/>
    <col min="40" max="50" width="10.21875" style="15" customWidth="1"/>
    <col min="51" max="51" width="5.77734375" style="15" customWidth="1"/>
    <col min="52" max="52" width="11.44140625" style="15" customWidth="1"/>
    <col min="53" max="16384" width="11.44140625" style="15"/>
  </cols>
  <sheetData>
    <row r="1" spans="1:39" ht="15.75" customHeight="1" x14ac:dyDescent="0.25">
      <c r="B1" s="135"/>
      <c r="C1" s="136"/>
      <c r="D1" s="11"/>
      <c r="E1" s="11"/>
      <c r="F1" s="11"/>
      <c r="G1" s="11"/>
      <c r="H1" s="11"/>
      <c r="I1" s="11"/>
      <c r="J1" s="9"/>
      <c r="K1" s="10"/>
      <c r="L1" s="10"/>
      <c r="M1" s="10"/>
      <c r="N1" s="10"/>
      <c r="O1" s="10"/>
      <c r="P1" s="10"/>
      <c r="Q1" s="12"/>
      <c r="R1" s="9"/>
      <c r="S1" s="10"/>
      <c r="T1" s="10"/>
      <c r="U1" s="10"/>
      <c r="V1" s="10"/>
      <c r="W1" s="10"/>
      <c r="X1" s="10"/>
      <c r="Y1" s="12"/>
      <c r="Z1" s="134"/>
      <c r="AA1" s="134"/>
      <c r="AB1" s="134"/>
      <c r="AC1" s="134"/>
      <c r="AD1" s="134"/>
      <c r="AE1" s="134"/>
      <c r="AF1" s="134"/>
      <c r="AG1" s="134"/>
      <c r="AH1" s="13"/>
      <c r="AI1" s="13"/>
      <c r="AJ1" s="13"/>
      <c r="AK1" s="13"/>
      <c r="AL1" s="13"/>
      <c r="AM1" s="14"/>
    </row>
    <row r="2" spans="1:39" ht="15.75" customHeight="1" x14ac:dyDescent="0.25">
      <c r="B2" s="16" t="s">
        <v>2</v>
      </c>
      <c r="C2" s="16"/>
      <c r="D2" s="16"/>
      <c r="E2" s="16"/>
      <c r="F2" s="16"/>
      <c r="G2" s="16"/>
      <c r="H2" s="16"/>
      <c r="I2" s="16"/>
      <c r="J2" s="16" t="s">
        <v>3</v>
      </c>
      <c r="K2" s="16"/>
      <c r="L2" s="16"/>
      <c r="M2" s="16"/>
      <c r="N2" s="16"/>
      <c r="O2" s="16"/>
      <c r="P2" s="16"/>
      <c r="Q2" s="16"/>
      <c r="R2" s="16" t="s">
        <v>4</v>
      </c>
      <c r="S2" s="16"/>
      <c r="T2" s="16"/>
      <c r="U2" s="16"/>
      <c r="V2" s="16"/>
      <c r="W2" s="16"/>
      <c r="X2" s="16"/>
      <c r="Y2" s="16"/>
      <c r="Z2" s="137"/>
      <c r="AA2" s="137"/>
      <c r="AB2" s="137"/>
      <c r="AC2" s="137"/>
      <c r="AD2" s="137"/>
      <c r="AE2" s="137"/>
      <c r="AF2" s="137"/>
      <c r="AG2" s="137"/>
      <c r="AH2" s="17"/>
      <c r="AI2" s="17"/>
      <c r="AJ2" s="17"/>
      <c r="AK2" s="17"/>
      <c r="AL2" s="17"/>
    </row>
    <row r="3" spans="1:39" ht="12" customHeight="1" x14ac:dyDescent="0.25">
      <c r="A3" s="19"/>
      <c r="B3" s="20"/>
      <c r="C3" s="20"/>
      <c r="D3" s="20"/>
      <c r="E3" s="45"/>
      <c r="F3" s="20"/>
      <c r="G3" s="20"/>
      <c r="H3" s="45"/>
      <c r="I3" s="20"/>
      <c r="J3" s="20"/>
      <c r="K3" s="20"/>
      <c r="L3" s="20"/>
      <c r="M3" s="45"/>
      <c r="N3" s="20"/>
      <c r="O3" s="20"/>
      <c r="P3" s="45"/>
      <c r="Q3" s="20"/>
      <c r="R3" s="20"/>
      <c r="AI3" s="20"/>
      <c r="AJ3" s="20"/>
      <c r="AK3" s="20"/>
      <c r="AL3" s="20"/>
    </row>
    <row r="4" spans="1:39" ht="12" customHeight="1" x14ac:dyDescent="0.25">
      <c r="A4" s="19"/>
      <c r="B4" s="21"/>
    </row>
    <row r="5" spans="1:39" ht="12" customHeight="1" x14ac:dyDescent="0.25">
      <c r="A5" s="131">
        <v>1</v>
      </c>
      <c r="B5" s="57">
        <f>IF(VLOOKUP(B7,NP,4,FALSE)=0,"",VLOOKUP(B7,NP,4,FALSE))</f>
        <v>809</v>
      </c>
      <c r="C5" s="58" t="str">
        <f>IF(B5="","",CONCATENATE(VLOOKUP(B7,NP,5,FALSE),"  ",VLOOKUP(B7,NP,6,FALSE)))</f>
        <v>WIART  Aude</v>
      </c>
      <c r="D5" s="58"/>
      <c r="E5" s="59"/>
      <c r="F5" s="58"/>
      <c r="G5" s="58"/>
      <c r="H5" s="59"/>
      <c r="I5" s="58"/>
      <c r="J5" s="60"/>
      <c r="K5" s="60"/>
      <c r="L5" s="60"/>
      <c r="M5" s="61"/>
      <c r="N5" s="60"/>
      <c r="O5" s="60"/>
      <c r="P5" s="61"/>
      <c r="Q5" s="60"/>
      <c r="R5" s="60"/>
      <c r="S5" s="60"/>
      <c r="T5" s="60"/>
      <c r="U5" s="61"/>
      <c r="V5" s="60"/>
      <c r="W5" s="60"/>
      <c r="X5" s="61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9" ht="12" customHeight="1" x14ac:dyDescent="0.25">
      <c r="A6" s="56"/>
      <c r="B6" s="92" t="str">
        <f>IF(OR(B5="",VLOOKUP(B7,NP,10,FALSE)=0),"",IF(LEN(VLOOKUP(B7,NP,10,FALSE))=7,VLOOKUP(B7,NP,10,FALSE),VLOOKUP(B7,NP,10,FALSE)))</f>
        <v>03290003</v>
      </c>
      <c r="C6" s="62" t="str">
        <f>IF(B5="","",CONCATENATE(VLOOKUP(B7,NP,8,FALSE)," pts - ",VLOOKUP(B7,NP,11,FALSE)))</f>
        <v>1005 pts - MORLAIX ST-MARTIN TT</v>
      </c>
      <c r="D6" s="62"/>
      <c r="E6" s="63"/>
      <c r="F6" s="62"/>
      <c r="G6" s="62"/>
      <c r="H6" s="63"/>
      <c r="I6" s="62"/>
      <c r="J6" s="64">
        <v>1</v>
      </c>
      <c r="K6" s="60"/>
      <c r="L6" s="60"/>
      <c r="M6" s="61"/>
      <c r="N6" s="60"/>
      <c r="O6" s="60"/>
      <c r="P6" s="61"/>
      <c r="Q6" s="60"/>
      <c r="R6" s="60"/>
      <c r="S6" s="60"/>
      <c r="T6" s="60"/>
      <c r="U6" s="61"/>
      <c r="V6" s="60"/>
      <c r="W6" s="60"/>
      <c r="X6" s="61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1:39" ht="12" customHeight="1" x14ac:dyDescent="0.25">
      <c r="A7" s="56"/>
      <c r="B7" s="65">
        <v>1</v>
      </c>
      <c r="C7" s="66" t="s">
        <v>5</v>
      </c>
      <c r="D7" s="66"/>
      <c r="E7" s="67" t="str">
        <f>IF(VLOOKUP(B7,NP,32,FALSE)="","",IF(VLOOKUP(B7,NP,32,FALSE)=0,"",VLOOKUP(B7,NP,32,FALSE)))</f>
        <v/>
      </c>
      <c r="F7" s="68" t="str">
        <f>IF(VLOOKUP(B7,NP,33,FALSE)="","",IF(VLOOKUP(B7,NP,34,FALSE)=2,"",VLOOKUP(B7,NP,34,FALSE)))</f>
        <v/>
      </c>
      <c r="G7" s="68"/>
      <c r="H7" s="69" t="str">
        <f>IF(VLOOKUP(B7,NP,33,FALSE)="","",IF(VLOOKUP(B7,NP,33,FALSE)=0,"",VLOOKUP(B7,NP,33,FALSE)))</f>
        <v/>
      </c>
      <c r="I7" s="70"/>
      <c r="J7" s="71">
        <f>IF(VLOOKUP(J11,NP,4,FALSE)=0,"",VLOOKUP(J11,NP,4,FALSE))</f>
        <v>809</v>
      </c>
      <c r="K7" s="58" t="str">
        <f>IF(J7="","",CONCATENATE(VLOOKUP(J11,NP,5,FALSE),"  ",VLOOKUP(J11,NP,6,FALSE)))</f>
        <v>WIART  Aude</v>
      </c>
      <c r="L7" s="58"/>
      <c r="M7" s="59"/>
      <c r="N7" s="58"/>
      <c r="O7" s="58"/>
      <c r="P7" s="59"/>
      <c r="Q7" s="58"/>
      <c r="R7" s="60"/>
      <c r="S7" s="60"/>
      <c r="T7" s="60"/>
      <c r="U7" s="61"/>
      <c r="V7" s="60"/>
      <c r="W7" s="60"/>
      <c r="X7" s="61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1:39" ht="12" customHeight="1" x14ac:dyDescent="0.25">
      <c r="A8" s="56"/>
      <c r="B8" s="1"/>
      <c r="C8" s="2"/>
      <c r="D8" s="2"/>
      <c r="E8" s="47"/>
      <c r="F8" s="2"/>
      <c r="G8" s="2"/>
      <c r="H8" s="47"/>
      <c r="I8" s="72"/>
      <c r="J8" s="73"/>
      <c r="K8" s="74" t="str">
        <f>IF(J7="","",CONCATENATE(VLOOKUP(J11,NP,8,FALSE)," pts - ",VLOOKUP(J11,NP,11,FALSE)))</f>
        <v>1005 pts - MORLAIX ST-MARTIN TT</v>
      </c>
      <c r="L8" s="74"/>
      <c r="M8" s="75"/>
      <c r="N8" s="74"/>
      <c r="O8" s="74"/>
      <c r="P8" s="75"/>
      <c r="Q8" s="74"/>
      <c r="R8" s="76"/>
      <c r="S8" s="60"/>
      <c r="T8" s="60"/>
      <c r="U8" s="61"/>
      <c r="V8" s="60"/>
      <c r="W8" s="60"/>
      <c r="X8" s="61"/>
      <c r="Y8" s="60"/>
      <c r="Z8" s="60"/>
      <c r="AA8" s="60"/>
      <c r="AB8" s="60"/>
      <c r="AC8" s="60"/>
      <c r="AD8" s="60"/>
      <c r="AE8" s="60"/>
      <c r="AF8" s="60"/>
      <c r="AG8" s="60"/>
      <c r="AH8" s="60"/>
    </row>
    <row r="9" spans="1:39" ht="12" customHeight="1" x14ac:dyDescent="0.25">
      <c r="A9" s="133">
        <v>2</v>
      </c>
      <c r="B9" s="57">
        <f>IF(VLOOKUP(B7,NP,14,FALSE)=0,"",VLOOKUP(B7,NP,14,FALSE))</f>
        <v>816</v>
      </c>
      <c r="C9" s="58" t="str">
        <f>IF(B9="","",CONCATENATE(VLOOKUP(B7,NP,15,FALSE),"  ",VLOOKUP(B7,NP,16,FALSE)))</f>
        <v>FRASSIN  Delphine</v>
      </c>
      <c r="D9" s="58"/>
      <c r="E9" s="59"/>
      <c r="F9" s="58"/>
      <c r="G9" s="58"/>
      <c r="H9" s="59"/>
      <c r="I9" s="58"/>
      <c r="J9" s="76"/>
      <c r="K9" s="74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74"/>
      <c r="M9" s="75"/>
      <c r="N9" s="74"/>
      <c r="O9" s="74"/>
      <c r="P9" s="75"/>
      <c r="Q9" s="74"/>
      <c r="R9" s="76"/>
      <c r="S9" s="60"/>
      <c r="T9" s="60"/>
      <c r="U9" s="61"/>
      <c r="V9" s="60"/>
      <c r="W9" s="60"/>
      <c r="X9" s="61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spans="1:39" ht="12" customHeight="1" x14ac:dyDescent="0.25">
      <c r="A10" s="56"/>
      <c r="B10" s="92" t="str">
        <f>IF(OR(B9="",VLOOKUP(B7,NP,20,FALSE)=0),"",IF(LEN(VLOOKUP(B7,NP,20,FALSE))=7,VLOOKUP(B7,NP,20,FALSE),VLOOKUP(B7,NP,20,FALSE)))</f>
        <v>03290256</v>
      </c>
      <c r="C10" s="77" t="str">
        <f>IF(B9="","",CONCATENATE(VLOOKUP(B7,NP,18,FALSE)," pts - ",VLOOKUP(B7,NP,21,FALSE)))</f>
        <v>707 pts - UNION SPORTIVE QUEMENEVENOISE</v>
      </c>
      <c r="D10" s="77"/>
      <c r="E10" s="78"/>
      <c r="F10" s="77"/>
      <c r="G10" s="77"/>
      <c r="H10" s="78"/>
      <c r="I10" s="77"/>
      <c r="J10" s="79"/>
      <c r="K10" s="60"/>
      <c r="L10" s="60"/>
      <c r="M10" s="61"/>
      <c r="N10" s="60"/>
      <c r="O10" s="60"/>
      <c r="P10" s="61"/>
      <c r="Q10" s="79"/>
      <c r="R10" s="64">
        <v>1</v>
      </c>
      <c r="S10" s="60"/>
      <c r="T10" s="60"/>
      <c r="U10" s="61"/>
      <c r="V10" s="60"/>
      <c r="W10" s="60"/>
      <c r="X10" s="61"/>
      <c r="Y10" s="60"/>
      <c r="Z10" s="60"/>
      <c r="AA10" s="60"/>
      <c r="AB10" s="60"/>
      <c r="AC10" s="60"/>
      <c r="AD10" s="60"/>
      <c r="AE10" s="60"/>
      <c r="AF10" s="60"/>
      <c r="AG10" s="60"/>
      <c r="AH10" s="60"/>
    </row>
    <row r="11" spans="1:39" ht="12" customHeight="1" x14ac:dyDescent="0.25">
      <c r="A11" s="56"/>
      <c r="B11" s="3"/>
      <c r="C11" s="80"/>
      <c r="D11" s="80"/>
      <c r="E11" s="44"/>
      <c r="F11" s="4"/>
      <c r="G11" s="4"/>
      <c r="H11" s="44"/>
      <c r="I11" s="80"/>
      <c r="J11" s="81">
        <v>5</v>
      </c>
      <c r="K11" s="66" t="s">
        <v>5</v>
      </c>
      <c r="L11" s="66"/>
      <c r="M11" s="67" t="str">
        <f>IF(VLOOKUP(J11,NP,32,FALSE)="","",IF(VLOOKUP(J11,NP,32,FALSE)=0,"",VLOOKUP(J11,NP,32,FALSE)))</f>
        <v/>
      </c>
      <c r="N11" s="68" t="str">
        <f>IF(VLOOKUP(J11,NP,33,FALSE)="","",IF(VLOOKUP(J11,NP,34,FALSE)=2,"",VLOOKUP(J11,NP,34,FALSE)))</f>
        <v/>
      </c>
      <c r="O11" s="68"/>
      <c r="P11" s="69" t="str">
        <f>IF(VLOOKUP(J11,NP,33,FALSE)="","",IF(VLOOKUP(J11,NP,33,FALSE)=0,"",VLOOKUP(J11,NP,33,FALSE)))</f>
        <v/>
      </c>
      <c r="Q11" s="70"/>
      <c r="R11" s="71">
        <f>IF(VLOOKUP(R19,NP,4,FALSE)=0,"",VLOOKUP(R19,NP,4,FALSE))</f>
        <v>809</v>
      </c>
      <c r="S11" s="58" t="str">
        <f>IF(R11="","",CONCATENATE(VLOOKUP(R19,NP,5,FALSE),"  ",VLOOKUP(R19,NP,6,FALSE)))</f>
        <v>WIART  Aude</v>
      </c>
      <c r="T11" s="58"/>
      <c r="U11" s="59"/>
      <c r="V11" s="58"/>
      <c r="W11" s="58"/>
      <c r="X11" s="59"/>
      <c r="Y11" s="58"/>
      <c r="Z11" s="60"/>
      <c r="AA11" s="60"/>
      <c r="AB11" s="60"/>
      <c r="AC11" s="60"/>
      <c r="AD11" s="60"/>
      <c r="AE11" s="60"/>
      <c r="AF11" s="60"/>
      <c r="AG11" s="60"/>
      <c r="AH11" s="60"/>
    </row>
    <row r="12" spans="1:39" ht="12" customHeight="1" x14ac:dyDescent="0.25">
      <c r="A12" s="82"/>
      <c r="B12" s="1"/>
      <c r="C12" s="2"/>
      <c r="D12" s="2"/>
      <c r="E12" s="47"/>
      <c r="F12" s="2"/>
      <c r="G12" s="2"/>
      <c r="H12" s="47"/>
      <c r="I12" s="72"/>
      <c r="J12" s="60"/>
      <c r="K12" s="60"/>
      <c r="L12" s="60"/>
      <c r="M12" s="61"/>
      <c r="N12" s="60"/>
      <c r="O12" s="60"/>
      <c r="P12" s="61"/>
      <c r="Q12" s="79"/>
      <c r="R12" s="64"/>
      <c r="S12" s="74" t="str">
        <f>IF(R11="","",CONCATENATE(VLOOKUP(R19,NP,8,FALSE)," pts - ",VLOOKUP(R19,NP,11,FALSE)))</f>
        <v>1005 pts - MORLAIX ST-MARTIN TT</v>
      </c>
      <c r="T12" s="74"/>
      <c r="U12" s="75"/>
      <c r="V12" s="74"/>
      <c r="W12" s="74"/>
      <c r="X12" s="75"/>
      <c r="Y12" s="74"/>
      <c r="Z12" s="76"/>
      <c r="AA12" s="60"/>
      <c r="AB12" s="60"/>
      <c r="AC12" s="60"/>
      <c r="AD12" s="60"/>
      <c r="AE12" s="60"/>
      <c r="AF12" s="60"/>
      <c r="AG12" s="60"/>
      <c r="AH12" s="60"/>
    </row>
    <row r="13" spans="1:39" ht="12" customHeight="1" x14ac:dyDescent="0.25">
      <c r="A13" s="133">
        <v>3</v>
      </c>
      <c r="B13" s="57">
        <f>IF(VLOOKUP(B15,NP,4,FALSE)=0,"",VLOOKUP(B15,NP,4,FALSE))</f>
        <v>813</v>
      </c>
      <c r="C13" s="58" t="str">
        <f>IF(B13="","",CONCATENATE(VLOOKUP(B15,NP,5,FALSE),"  ",VLOOKUP(B15,NP,6,FALSE)))</f>
        <v>VALLIER  Elodie</v>
      </c>
      <c r="D13" s="58"/>
      <c r="E13" s="59"/>
      <c r="F13" s="58"/>
      <c r="G13" s="58"/>
      <c r="H13" s="59"/>
      <c r="I13" s="58"/>
      <c r="J13" s="60"/>
      <c r="K13" s="60"/>
      <c r="L13" s="60"/>
      <c r="M13" s="61"/>
      <c r="N13" s="60"/>
      <c r="O13" s="60"/>
      <c r="P13" s="61"/>
      <c r="Q13" s="79"/>
      <c r="R13" s="76"/>
      <c r="S13" s="74" t="str">
        <f>IF(R11="","",CONCATENATE(IF(VLOOKUP(J11,NP,23,FALSE)="","",IF(VLOOKUP(J11,NP,12,FALSE)=1,VLOOKUP(J11,NP,23,FALSE),-VLOOKUP(J11,NP,23,FALSE))),IF(VLOOKUP(J11,NP,24,FALSE)="","",CONCATENATE(" / ",IF(VLOOKUP(J11,NP,12,FALSE)=1,VLOOKUP(J11,NP,24,FALSE),-VLOOKUP(J11,NP,24,FALSE)))),IF(VLOOKUP(J11,NP,25,FALSE)="","",CONCATENATE(" / ",IF(VLOOKUP(J11,NP,12,FALSE)=1,VLOOKUP(J11,NP,25,FALSE),-VLOOKUP(J11,NP,25,FALSE)))),IF(VLOOKUP(J11,NP,26,FALSE)="","",CONCATENATE(" / ",IF(VLOOKUP(J11,NP,12,FALSE)=1,VLOOKUP(J11,NP,26,FALSE),-VLOOKUP(J11,NP,26,FALSE)))),IF(VLOOKUP(J11,NP,27,FALSE)="","",CONCATENATE(" / ",IF(VLOOKUP(J11,NP,12,FALSE)=1,VLOOKUP(J11,NP,27,FALSE),-VLOOKUP(J11,NP,27,FALSE)))),IF(VLOOKUP(J11,NP,28)="","",CONCATENATE(" / ",IF(VLOOKUP(J11,NP,12)=1,VLOOKUP(J11,NP,28),-VLOOKUP(J11,NP,28)))),IF(VLOOKUP(J11,NP,29)="","",CONCATENATE(" / ",IF(VLOOKUP(J11,NP,12)=1,VLOOKUP(J11,NP,29),-VLOOKUP(J11,NP,29))))))</f>
        <v/>
      </c>
      <c r="T13" s="74"/>
      <c r="U13" s="75"/>
      <c r="V13" s="74"/>
      <c r="W13" s="74"/>
      <c r="X13" s="75"/>
      <c r="Y13" s="74"/>
      <c r="Z13" s="76"/>
      <c r="AA13" s="60"/>
      <c r="AB13" s="60"/>
      <c r="AC13" s="60"/>
      <c r="AD13" s="60"/>
      <c r="AE13" s="60"/>
      <c r="AF13" s="60"/>
      <c r="AG13" s="60"/>
      <c r="AH13" s="60"/>
    </row>
    <row r="14" spans="1:39" ht="12" customHeight="1" x14ac:dyDescent="0.25">
      <c r="A14" s="82"/>
      <c r="B14" s="92" t="str">
        <f>IF(OR(B13="",VLOOKUP(B15,NP,10,FALSE)=0),"",IF(LEN(VLOOKUP(B15,NP,10,FALSE))=7,VLOOKUP(B15,NP,10,FALSE),VLOOKUP(B15,NP,10,FALSE)))</f>
        <v>03290052</v>
      </c>
      <c r="C14" s="74" t="str">
        <f>IF(B13="","",CONCATENATE(VLOOKUP(B15,NP,8,FALSE)," pts - ",VLOOKUP(B15,NP,11,FALSE)))</f>
        <v>828 pts - SAINT-DIVY SPORT TT</v>
      </c>
      <c r="D14" s="74"/>
      <c r="E14" s="75"/>
      <c r="F14" s="74"/>
      <c r="G14" s="74"/>
      <c r="H14" s="75"/>
      <c r="I14" s="74"/>
      <c r="J14" s="64"/>
      <c r="K14" s="60"/>
      <c r="L14" s="60"/>
      <c r="M14" s="61"/>
      <c r="N14" s="60"/>
      <c r="O14" s="60"/>
      <c r="P14" s="61"/>
      <c r="Q14" s="79"/>
      <c r="R14" s="76"/>
      <c r="S14" s="60"/>
      <c r="T14" s="60"/>
      <c r="U14" s="61"/>
      <c r="V14" s="60"/>
      <c r="W14" s="60"/>
      <c r="X14" s="61"/>
      <c r="Y14" s="79"/>
      <c r="Z14" s="76"/>
      <c r="AA14" s="60"/>
      <c r="AB14" s="60"/>
      <c r="AC14" s="60"/>
      <c r="AD14" s="60"/>
      <c r="AE14" s="60"/>
      <c r="AF14" s="60"/>
      <c r="AG14" s="60"/>
      <c r="AH14" s="60"/>
    </row>
    <row r="15" spans="1:39" ht="12" customHeight="1" x14ac:dyDescent="0.25">
      <c r="A15" s="56"/>
      <c r="B15" s="65">
        <v>2</v>
      </c>
      <c r="C15" s="66" t="s">
        <v>5</v>
      </c>
      <c r="D15" s="66"/>
      <c r="E15" s="67" t="str">
        <f>IF(VLOOKUP(B15,NP,32,FALSE)="","",IF(VLOOKUP(B15,NP,32,FALSE)=0,"",VLOOKUP(B15,NP,32,FALSE)))</f>
        <v/>
      </c>
      <c r="F15" s="68" t="str">
        <f>IF(VLOOKUP(B15,NP,33,FALSE)="","",IF(VLOOKUP(B15,NP,34,FALSE)=2,"",VLOOKUP(B15,NP,34,FALSE)))</f>
        <v/>
      </c>
      <c r="G15" s="68"/>
      <c r="H15" s="69" t="str">
        <f>IF(VLOOKUP(B15,NP,33,FALSE)="","",IF(VLOOKUP(B15,NP,33,FALSE)=0,"",VLOOKUP(B15,NP,33,FALSE)))</f>
        <v/>
      </c>
      <c r="I15" s="70"/>
      <c r="J15" s="71">
        <f>IF(VLOOKUP(J11,NP,14,FALSE)=0,"",VLOOKUP(J11,NP,14,FALSE))</f>
        <v>813</v>
      </c>
      <c r="K15" s="58" t="str">
        <f>IF(J15="","",CONCATENATE(VLOOKUP(J11,NP,15,FALSE),"  ",VLOOKUP(J11,NP,16,FALSE)))</f>
        <v>VALLIER  Elodie</v>
      </c>
      <c r="L15" s="58"/>
      <c r="M15" s="59"/>
      <c r="N15" s="58"/>
      <c r="O15" s="58"/>
      <c r="P15" s="59"/>
      <c r="Q15" s="58"/>
      <c r="R15" s="76"/>
      <c r="S15" s="60"/>
      <c r="T15" s="60"/>
      <c r="U15" s="61"/>
      <c r="V15" s="60"/>
      <c r="W15" s="60"/>
      <c r="X15" s="61"/>
      <c r="Y15" s="79"/>
      <c r="Z15" s="76"/>
      <c r="AA15" s="60"/>
      <c r="AB15" s="60"/>
      <c r="AC15" s="60"/>
      <c r="AD15" s="60"/>
      <c r="AE15" s="60"/>
      <c r="AF15" s="60"/>
      <c r="AG15" s="60"/>
      <c r="AH15" s="60"/>
    </row>
    <row r="16" spans="1:39" ht="12" customHeight="1" x14ac:dyDescent="0.25">
      <c r="A16" s="56"/>
      <c r="B16" s="83"/>
      <c r="C16" s="84"/>
      <c r="D16" s="84"/>
      <c r="E16" s="85"/>
      <c r="F16" s="84"/>
      <c r="G16" s="84"/>
      <c r="H16" s="85"/>
      <c r="I16" s="79"/>
      <c r="J16" s="64">
        <v>4</v>
      </c>
      <c r="K16" s="77" t="str">
        <f>IF(J15="","",CONCATENATE(VLOOKUP(J11,NP,18,FALSE)," pts - ",VLOOKUP(J11,NP,21,FALSE)))</f>
        <v>828 pts - SAINT-DIVY SPORT TT</v>
      </c>
      <c r="L16" s="77"/>
      <c r="M16" s="78"/>
      <c r="N16" s="77"/>
      <c r="O16" s="77"/>
      <c r="P16" s="78"/>
      <c r="Q16" s="77"/>
      <c r="R16" s="83"/>
      <c r="S16" s="84"/>
      <c r="T16" s="84"/>
      <c r="U16" s="85"/>
      <c r="V16" s="84"/>
      <c r="W16" s="84"/>
      <c r="X16" s="85"/>
      <c r="Y16" s="86"/>
      <c r="Z16" s="76"/>
      <c r="AA16" s="60"/>
      <c r="AB16" s="60"/>
      <c r="AC16" s="60"/>
      <c r="AD16" s="60"/>
      <c r="AE16" s="60"/>
      <c r="AF16" s="60"/>
      <c r="AG16" s="60"/>
      <c r="AH16" s="60"/>
    </row>
    <row r="17" spans="1:34" ht="12" customHeight="1" x14ac:dyDescent="0.25">
      <c r="A17" s="132">
        <v>4</v>
      </c>
      <c r="B17" s="57">
        <f>IF(VLOOKUP(B15,NP,14,FALSE)=0,"",VLOOKUP(B15,NP,14,FALSE))</f>
        <v>812</v>
      </c>
      <c r="C17" s="58" t="str">
        <f>IF(B17="","",CONCATENATE(VLOOKUP(B15,NP,15,FALSE),"  ",VLOOKUP(B15,NP,16,FALSE)))</f>
        <v>QUESSANDIER  Delphine</v>
      </c>
      <c r="D17" s="58"/>
      <c r="E17" s="59"/>
      <c r="F17" s="58"/>
      <c r="G17" s="58"/>
      <c r="H17" s="59"/>
      <c r="I17" s="87"/>
      <c r="J17" s="76"/>
      <c r="K17" s="74" t="str">
        <f>IF(J15="","",CONCATENATE(IF(VLOOKUP(B15,NP,23,FALSE)="","",IF(VLOOKUP(B15,NP,12,FALSE)=1,VLOOKUP(B15,NP,23,FALSE),-VLOOKUP(B15,NP,23,FALSE))),IF(VLOOKUP(B15,NP,24,FALSE)="","",CONCATENATE(" / ",IF(VLOOKUP(B15,NP,12,FALSE)=1,VLOOKUP(B15,NP,24,FALSE),-VLOOKUP(B15,NP,24,FALSE)))),IF(VLOOKUP(B15,NP,25,FALSE)="","",CONCATENATE(" / ",IF(VLOOKUP(B15,NP,12,FALSE)=1,VLOOKUP(B15,NP,25,FALSE),-VLOOKUP(B15,NP,25,FALSE)))),IF(VLOOKUP(B15,NP,26,FALSE)="","",CONCATENATE(" / ",IF(VLOOKUP(B15,NP,12,FALSE)=1,VLOOKUP(B15,NP,26,FALSE),-VLOOKUP(B15,NP,26,FALSE)))),IF(VLOOKUP(B15,NP,27,FALSE)="","",CONCATENATE(" / ",IF(VLOOKUP(B15,NP,12,FALSE)=1,VLOOKUP(B15,NP,27,FALSE),-VLOOKUP(B15,NP,27,FALSE)))),IF(VLOOKUP(B15,NP,28)="","",CONCATENATE(" / ",IF(VLOOKUP(B15,NP,12)=1,VLOOKUP(B15,NP,28),-VLOOKUP(B15,NP,28)))),IF(VLOOKUP(B15,NP,29)="","",CONCATENATE(" / ",IF(VLOOKUP(B15,NP,12)=1,VLOOKUP(B15,NP,29),-VLOOKUP(B15,NP,29))))))</f>
        <v/>
      </c>
      <c r="L17" s="74"/>
      <c r="M17" s="75"/>
      <c r="N17" s="74"/>
      <c r="O17" s="74"/>
      <c r="P17" s="75"/>
      <c r="Q17" s="74"/>
      <c r="R17" s="60"/>
      <c r="S17" s="60"/>
      <c r="T17" s="60"/>
      <c r="U17" s="61"/>
      <c r="V17" s="60"/>
      <c r="W17" s="60"/>
      <c r="X17" s="61"/>
      <c r="Y17" s="79"/>
      <c r="Z17" s="76"/>
      <c r="AA17" s="60"/>
      <c r="AB17" s="60"/>
      <c r="AC17" s="60"/>
      <c r="AD17" s="60"/>
      <c r="AE17" s="60"/>
      <c r="AF17" s="60"/>
      <c r="AG17" s="60"/>
      <c r="AH17" s="60"/>
    </row>
    <row r="18" spans="1:34" ht="12" customHeight="1" x14ac:dyDescent="0.25">
      <c r="A18" s="56"/>
      <c r="B18" s="92" t="str">
        <f>IF(OR(B17="",VLOOKUP(B15,NP,20,FALSE)=0),"",IF(LEN(VLOOKUP(B15,NP,20,FALSE))=7,VLOOKUP(B15,NP,20,FALSE),VLOOKUP(B15,NP,20,FALSE)))</f>
        <v>03290229</v>
      </c>
      <c r="C18" s="74" t="str">
        <f>IF(B17="","",CONCATENATE(VLOOKUP(B15,NP,18,FALSE)," pts - ",VLOOKUP(B15,NP,21,FALSE)))</f>
        <v>892 pts - RP FOUESNANT</v>
      </c>
      <c r="D18" s="74"/>
      <c r="E18" s="75"/>
      <c r="F18" s="74"/>
      <c r="G18" s="74"/>
      <c r="H18" s="75"/>
      <c r="I18" s="74"/>
      <c r="J18" s="60"/>
      <c r="K18" s="79"/>
      <c r="L18" s="79"/>
      <c r="M18" s="88"/>
      <c r="N18" s="79"/>
      <c r="O18" s="79"/>
      <c r="P18" s="88"/>
      <c r="Q18" s="79"/>
      <c r="R18" s="60"/>
      <c r="S18" s="60"/>
      <c r="T18" s="60"/>
      <c r="U18" s="61"/>
      <c r="V18" s="60"/>
      <c r="W18" s="60"/>
      <c r="X18" s="61"/>
      <c r="Y18" s="79"/>
      <c r="Z18" s="76"/>
      <c r="AA18" s="60"/>
      <c r="AB18" s="60"/>
      <c r="AC18" s="60"/>
      <c r="AD18" s="60"/>
      <c r="AE18" s="60"/>
      <c r="AF18" s="60"/>
      <c r="AG18" s="60"/>
      <c r="AH18" s="60"/>
    </row>
    <row r="19" spans="1:34" ht="12" customHeight="1" x14ac:dyDescent="0.25">
      <c r="A19" s="56"/>
      <c r="B19" s="86"/>
      <c r="C19" s="86"/>
      <c r="D19" s="60"/>
      <c r="E19" s="61"/>
      <c r="F19" s="60"/>
      <c r="G19" s="60"/>
      <c r="H19" s="61"/>
      <c r="I19" s="60"/>
      <c r="J19" s="60"/>
      <c r="K19" s="60"/>
      <c r="L19" s="60"/>
      <c r="M19" s="61"/>
      <c r="N19" s="60"/>
      <c r="O19" s="60"/>
      <c r="P19" s="61"/>
      <c r="Q19" s="60"/>
      <c r="R19" s="81">
        <v>7</v>
      </c>
      <c r="S19" s="66" t="s">
        <v>5</v>
      </c>
      <c r="T19" s="66"/>
      <c r="U19" s="67" t="str">
        <f>IF(VLOOKUP(R19,NP,32,FALSE)="","",IF(VLOOKUP(R19,NP,32,FALSE)=0,"",VLOOKUP(R19,NP,32,FALSE)))</f>
        <v/>
      </c>
      <c r="V19" s="68" t="str">
        <f>IF(VLOOKUP(R19,NP,33,FALSE)="","",IF(VLOOKUP(R19,NP,34,FALSE)=2,"",VLOOKUP(R19,NP,34,FALSE)))</f>
        <v/>
      </c>
      <c r="W19" s="68"/>
      <c r="X19" s="69" t="str">
        <f>IF(VLOOKUP(R19,NP,33,FALSE)="","",IF(VLOOKUP(R19,NP,33,FALSE)=0,"",VLOOKUP(R19,NP,33,FALSE)))</f>
        <v/>
      </c>
      <c r="Y19" s="70"/>
      <c r="Z19" s="71">
        <f>IF(VLOOKUP(R19,NP,12,FALSE)=1,VLOOKUP(R19,NP,4,FALSE),IF(VLOOKUP(R19,NP,22,FALSE)=1,VLOOKUP(R19,NP,14,FALSE),""))</f>
        <v>809</v>
      </c>
      <c r="AA19" s="58" t="str">
        <f>IF(Z19="","",IF(VLOOKUP(R19,NP,12,FALSE)=1,CONCATENATE(VLOOKUP(R19,NP,5,FALSE),"  ",VLOOKUP(R19,NP,6,FALSE)),IF(VLOOKUP(R19,NP,22,FALSE)=1,CONCATENATE(VLOOKUP(R19,NP,15,FALSE),"  ",VLOOKUP(R19,NP,16,FALSE)),"")))</f>
        <v>WIART  Aude</v>
      </c>
      <c r="AB19" s="58"/>
      <c r="AC19" s="58"/>
      <c r="AD19" s="58"/>
      <c r="AE19" s="58"/>
      <c r="AF19" s="58"/>
      <c r="AG19" s="58"/>
      <c r="AH19" s="89" t="s">
        <v>6</v>
      </c>
    </row>
    <row r="20" spans="1:34" ht="12" customHeight="1" x14ac:dyDescent="0.25">
      <c r="A20" s="82"/>
      <c r="B20" s="60"/>
      <c r="C20" s="60"/>
      <c r="D20" s="60"/>
      <c r="E20" s="61"/>
      <c r="F20" s="60"/>
      <c r="G20" s="60"/>
      <c r="H20" s="61"/>
      <c r="I20" s="60"/>
      <c r="J20" s="60"/>
      <c r="K20" s="60"/>
      <c r="L20" s="60"/>
      <c r="M20" s="61"/>
      <c r="N20" s="60"/>
      <c r="O20" s="60"/>
      <c r="P20" s="61"/>
      <c r="Q20" s="60"/>
      <c r="R20" s="60"/>
      <c r="S20" s="60"/>
      <c r="T20" s="60"/>
      <c r="U20" s="61"/>
      <c r="V20" s="60"/>
      <c r="W20" s="60"/>
      <c r="X20" s="61"/>
      <c r="Y20" s="79"/>
      <c r="Z20" s="73"/>
      <c r="AA20" s="74" t="str">
        <f>IF(Z19="","",IF(VLOOKUP(R19,NP,12,FALSE)=1,CONCATENATE(VLOOKUP(R19,NP,8,FALSE)," pts - ",VLOOKUP(R19,NP,11,FALSE)),IF(VLOOKUP(R19,NP,22,FALSE)=1,CONCATENATE(VLOOKUP(R19,NP,18,FALSE)," pts - ",VLOOKUP(R19,NP,21,FALSE)),"")))</f>
        <v>1005 pts - MORLAIX ST-MARTIN TT</v>
      </c>
      <c r="AB20" s="74"/>
      <c r="AC20" s="74"/>
      <c r="AD20" s="74"/>
      <c r="AE20" s="74"/>
      <c r="AF20" s="74"/>
      <c r="AG20" s="74"/>
      <c r="AH20" s="60"/>
    </row>
    <row r="21" spans="1:34" ht="12" customHeight="1" x14ac:dyDescent="0.25">
      <c r="A21" s="132">
        <v>5</v>
      </c>
      <c r="B21" s="57">
        <f>IF(VLOOKUP(B23,NP,4,FALSE)=0,"",VLOOKUP(B23,NP,4,FALSE))</f>
        <v>814</v>
      </c>
      <c r="C21" s="58" t="str">
        <f>IF(B21="","",CONCATENATE(VLOOKUP(B23,NP,5,FALSE),"  ",VLOOKUP(B23,NP,6,FALSE)))</f>
        <v>LE SEVEN  Anouk</v>
      </c>
      <c r="D21" s="58"/>
      <c r="E21" s="59"/>
      <c r="F21" s="58"/>
      <c r="G21" s="58"/>
      <c r="H21" s="59"/>
      <c r="I21" s="58"/>
      <c r="J21" s="60"/>
      <c r="K21" s="60"/>
      <c r="L21" s="60"/>
      <c r="M21" s="61"/>
      <c r="N21" s="60"/>
      <c r="O21" s="60"/>
      <c r="P21" s="61"/>
      <c r="Q21" s="60"/>
      <c r="R21" s="60"/>
      <c r="S21" s="60"/>
      <c r="T21" s="60"/>
      <c r="U21" s="61"/>
      <c r="V21" s="60"/>
      <c r="W21" s="60"/>
      <c r="X21" s="61"/>
      <c r="Y21" s="79"/>
      <c r="Z21" s="76"/>
      <c r="AA21" s="74" t="str">
        <f>IF(Z19="","",CONCATENATE(IF(VLOOKUP(R19,NP,23,FALSE)="","",IF(VLOOKUP(R19,NP,12,FALSE)=1,VLOOKUP(R19,NP,23,FALSE),-VLOOKUP(R19,NP,23,FALSE))),IF(VLOOKUP(R19,NP,24,FALSE)="","",CONCATENATE(" / ",IF(VLOOKUP(R19,NP,12,FALSE)=1,VLOOKUP(R19,NP,24,FALSE),-VLOOKUP(R19,NP,24,FALSE)))),IF(VLOOKUP(R19,NP,25,FALSE)="","",CONCATENATE(" / ",IF(VLOOKUP(R19,NP,12,FALSE)=1,VLOOKUP(R19,NP,25,FALSE),-VLOOKUP(R19,NP,25,FALSE)))),IF(VLOOKUP(R19,NP,26,FALSE)="","",CONCATENATE(" / ",IF(VLOOKUP(R19,NP,12,FALSE)=1,VLOOKUP(R19,NP,26,FALSE),-VLOOKUP(R19,NP,26,FALSE)))),IF(VLOOKUP(R19,NP,27,FALSE)="","",CONCATENATE(" / ",IF(VLOOKUP(R19,NP,12,FALSE)=1,VLOOKUP(R19,NP,27,FALSE),-VLOOKUP(R19,NP,27,FALSE)))),IF(VLOOKUP(R19,NP,28)="","",CONCATENATE(" / ",IF(VLOOKUP(R19,NP,12)=1,VLOOKUP(R19,NP,28),-VLOOKUP(R19,NP,28)))),IF(VLOOKUP(R19,NP,29)="","",CONCATENATE(" / ",IF(VLOOKUP(R19,NP,12)=1,VLOOKUP(R19,NP,29),-VLOOKUP(R19,NP,29))))))</f>
        <v/>
      </c>
      <c r="AB21" s="74"/>
      <c r="AC21" s="74"/>
      <c r="AD21" s="74"/>
      <c r="AE21" s="74"/>
      <c r="AF21" s="74"/>
      <c r="AG21" s="74"/>
      <c r="AH21" s="60"/>
    </row>
    <row r="22" spans="1:34" ht="12" customHeight="1" x14ac:dyDescent="0.25">
      <c r="A22" s="56"/>
      <c r="B22" s="92" t="str">
        <f>IF(OR(B21="",VLOOKUP(B23,NP,10,FALSE)=0),"",IF(LEN(VLOOKUP(B23,NP,10,FALSE))=7,VLOOKUP(B23,NP,10,FALSE),VLOOKUP(B23,NP,10,FALSE)))</f>
        <v>03290229</v>
      </c>
      <c r="C22" s="74" t="str">
        <f>IF(B21="","",CONCATENATE(VLOOKUP(B23,NP,8,FALSE)," pts - ",VLOOKUP(B23,NP,11,FALSE)))</f>
        <v>779 pts - RP FOUESNANT</v>
      </c>
      <c r="D22" s="74"/>
      <c r="E22" s="75"/>
      <c r="F22" s="74"/>
      <c r="G22" s="74"/>
      <c r="H22" s="75"/>
      <c r="I22" s="74"/>
      <c r="J22" s="64">
        <v>5</v>
      </c>
      <c r="K22" s="60"/>
      <c r="L22" s="60"/>
      <c r="M22" s="61"/>
      <c r="N22" s="60"/>
      <c r="O22" s="60"/>
      <c r="P22" s="61"/>
      <c r="Q22" s="60"/>
      <c r="R22" s="60"/>
      <c r="S22" s="60"/>
      <c r="T22" s="60"/>
      <c r="U22" s="61"/>
      <c r="V22" s="60"/>
      <c r="W22" s="60"/>
      <c r="X22" s="61"/>
      <c r="Y22" s="79"/>
      <c r="Z22" s="76"/>
      <c r="AA22" s="60"/>
      <c r="AB22" s="60"/>
      <c r="AC22" s="60"/>
      <c r="AD22" s="60"/>
      <c r="AE22" s="60"/>
      <c r="AF22" s="60"/>
      <c r="AG22" s="60"/>
      <c r="AH22" s="60"/>
    </row>
    <row r="23" spans="1:34" ht="12" customHeight="1" x14ac:dyDescent="0.25">
      <c r="A23" s="56"/>
      <c r="B23" s="65">
        <v>3</v>
      </c>
      <c r="C23" s="66" t="s">
        <v>5</v>
      </c>
      <c r="D23" s="66"/>
      <c r="E23" s="67" t="str">
        <f>IF(VLOOKUP(B23,NP,32,FALSE)="","",IF(VLOOKUP(B23,NP,32,FALSE)=0,"",VLOOKUP(B23,NP,32,FALSE)))</f>
        <v/>
      </c>
      <c r="F23" s="68" t="str">
        <f>IF(VLOOKUP(B23,NP,33,FALSE)="","",IF(VLOOKUP(B23,NP,34,FALSE)=2,"",VLOOKUP(B23,NP,34,FALSE)))</f>
        <v/>
      </c>
      <c r="G23" s="68"/>
      <c r="H23" s="69" t="str">
        <f>IF(VLOOKUP(B23,NP,33,FALSE)="","",IF(VLOOKUP(B23,NP,33,FALSE)=0,"",VLOOKUP(B23,NP,33,FALSE)))</f>
        <v/>
      </c>
      <c r="I23" s="70"/>
      <c r="J23" s="71">
        <f>IF(VLOOKUP(J27,NP,4,FALSE)=0,"",VLOOKUP(J27,NP,4,FALSE))</f>
        <v>815</v>
      </c>
      <c r="K23" s="58" t="str">
        <f>IF(J23="","",CONCATENATE(VLOOKUP(J27,NP,5,FALSE),"  ",VLOOKUP(J27,NP,6,FALSE)))</f>
        <v>LE MAOUT  Audrey</v>
      </c>
      <c r="L23" s="58"/>
      <c r="M23" s="59"/>
      <c r="N23" s="58"/>
      <c r="O23" s="58"/>
      <c r="P23" s="59"/>
      <c r="Q23" s="58"/>
      <c r="R23" s="60"/>
      <c r="S23" s="60"/>
      <c r="T23" s="60"/>
      <c r="U23" s="61"/>
      <c r="V23" s="60"/>
      <c r="W23" s="60"/>
      <c r="X23" s="61"/>
      <c r="Y23" s="60"/>
      <c r="Z23" s="76"/>
      <c r="AA23" s="60"/>
      <c r="AB23" s="60"/>
      <c r="AC23" s="60"/>
      <c r="AD23" s="60"/>
      <c r="AE23" s="60"/>
      <c r="AF23" s="60"/>
      <c r="AG23" s="60"/>
      <c r="AH23" s="60"/>
    </row>
    <row r="24" spans="1:34" ht="12" customHeight="1" x14ac:dyDescent="0.25">
      <c r="A24" s="56"/>
      <c r="B24" s="1"/>
      <c r="C24" s="2"/>
      <c r="D24" s="2"/>
      <c r="E24" s="47"/>
      <c r="F24" s="2"/>
      <c r="G24" s="2"/>
      <c r="H24" s="47"/>
      <c r="I24" s="72"/>
      <c r="J24" s="73"/>
      <c r="K24" s="74" t="str">
        <f>IF(J23="","",CONCATENATE(VLOOKUP(J27,NP,8,FALSE)," pts - ",VLOOKUP(J27,NP,11,FALSE)))</f>
        <v>753 pts - PPC KERHUONNAIS</v>
      </c>
      <c r="L24" s="74"/>
      <c r="M24" s="75"/>
      <c r="N24" s="74"/>
      <c r="O24" s="74"/>
      <c r="P24" s="75"/>
      <c r="Q24" s="74"/>
      <c r="R24" s="76"/>
      <c r="S24" s="60"/>
      <c r="T24" s="60"/>
      <c r="U24" s="61"/>
      <c r="V24" s="60"/>
      <c r="W24" s="60"/>
      <c r="X24" s="61"/>
      <c r="Y24" s="60"/>
      <c r="Z24" s="76"/>
      <c r="AA24" s="60"/>
      <c r="AB24" s="60"/>
      <c r="AC24" s="60"/>
      <c r="AD24" s="60"/>
      <c r="AE24" s="60"/>
      <c r="AF24" s="60"/>
      <c r="AG24" s="60"/>
      <c r="AH24" s="60"/>
    </row>
    <row r="25" spans="1:34" ht="12" customHeight="1" x14ac:dyDescent="0.25">
      <c r="A25" s="133">
        <v>6</v>
      </c>
      <c r="B25" s="57">
        <f>IF(VLOOKUP(B23,NP,14,FALSE)=0,"",VLOOKUP(B23,NP,14,FALSE))</f>
        <v>815</v>
      </c>
      <c r="C25" s="58" t="str">
        <f>IF(B25="","",CONCATENATE(VLOOKUP(B23,NP,15,FALSE),"  ",VLOOKUP(B23,NP,16,FALSE)))</f>
        <v>LE MAOUT  Audrey</v>
      </c>
      <c r="D25" s="58"/>
      <c r="E25" s="59"/>
      <c r="F25" s="58"/>
      <c r="G25" s="58"/>
      <c r="H25" s="59"/>
      <c r="I25" s="58"/>
      <c r="J25" s="76"/>
      <c r="K25" s="74" t="str">
        <f>IF(J23="","",CONCATENATE(IF(VLOOKUP(B23,NP,23,FALSE)="","",IF(VLOOKUP(B23,NP,12,FALSE)=1,VLOOKUP(B23,NP,23,FALSE),-VLOOKUP(B23,NP,23,FALSE))),IF(VLOOKUP(B23,NP,24,FALSE)="","",CONCATENATE(" / ",IF(VLOOKUP(B23,NP,12,FALSE)=1,VLOOKUP(B23,NP,24,FALSE),-VLOOKUP(B23,NP,24,FALSE)))),IF(VLOOKUP(B23,NP,25,FALSE)="","",CONCATENATE(" / ",IF(VLOOKUP(B23,NP,12,FALSE)=1,VLOOKUP(B23,NP,25,FALSE),-VLOOKUP(B23,NP,25,FALSE)))),IF(VLOOKUP(B23,NP,26,FALSE)="","",CONCATENATE(" / ",IF(VLOOKUP(B23,NP,12,FALSE)=1,VLOOKUP(B23,NP,26,FALSE),-VLOOKUP(B23,NP,26,FALSE)))),IF(VLOOKUP(B23,NP,27,FALSE)="","",CONCATENATE(" / ",IF(VLOOKUP(B23,NP,12,FALSE)=1,VLOOKUP(B23,NP,27,FALSE),-VLOOKUP(B23,NP,27,FALSE)))),IF(VLOOKUP(B23,NP,28)="","",CONCATENATE(" / ",IF(VLOOKUP(B23,NP,12)=1,VLOOKUP(B23,NP,28),-VLOOKUP(B23,NP,28)))),IF(VLOOKUP(B23,NP,29)="","",CONCATENATE(" / ",IF(VLOOKUP(B23,NP,12)=1,VLOOKUP(B23,NP,29),-VLOOKUP(B23,NP,29))))))</f>
        <v/>
      </c>
      <c r="L25" s="74"/>
      <c r="M25" s="75"/>
      <c r="N25" s="74"/>
      <c r="O25" s="74"/>
      <c r="P25" s="75"/>
      <c r="Q25" s="74"/>
      <c r="R25" s="76"/>
      <c r="S25" s="60"/>
      <c r="T25" s="60"/>
      <c r="U25" s="61"/>
      <c r="V25" s="60"/>
      <c r="W25" s="60"/>
      <c r="X25" s="61"/>
      <c r="Y25" s="60"/>
      <c r="Z25" s="76"/>
      <c r="AA25" s="60"/>
      <c r="AB25" s="60"/>
      <c r="AC25" s="60"/>
      <c r="AD25" s="60"/>
      <c r="AE25" s="60"/>
      <c r="AF25" s="60"/>
      <c r="AG25" s="60"/>
      <c r="AH25" s="60"/>
    </row>
    <row r="26" spans="1:34" ht="12" customHeight="1" x14ac:dyDescent="0.25">
      <c r="A26" s="56"/>
      <c r="B26" s="92" t="str">
        <f>IF(OR(B25="",VLOOKUP(B23,NP,20,FALSE)=0),"",IF(LEN(VLOOKUP(B23,NP,20,FALSE))=7,VLOOKUP(B23,NP,20,FALSE),VLOOKUP(B23,NP,20,FALSE)))</f>
        <v>03290081</v>
      </c>
      <c r="C26" s="77" t="str">
        <f>IF(B25="","",CONCATENATE(VLOOKUP(B23,NP,18,FALSE)," pts - ",VLOOKUP(B23,NP,21,FALSE)))</f>
        <v>753 pts - PPC KERHUONNAIS</v>
      </c>
      <c r="D26" s="77"/>
      <c r="E26" s="78"/>
      <c r="F26" s="77"/>
      <c r="G26" s="77"/>
      <c r="H26" s="78"/>
      <c r="I26" s="77"/>
      <c r="J26" s="79"/>
      <c r="K26" s="60"/>
      <c r="L26" s="60"/>
      <c r="M26" s="61"/>
      <c r="N26" s="60"/>
      <c r="O26" s="60"/>
      <c r="P26" s="61"/>
      <c r="Q26" s="79"/>
      <c r="R26" s="76"/>
      <c r="S26" s="60"/>
      <c r="T26" s="60"/>
      <c r="U26" s="61"/>
      <c r="V26" s="60"/>
      <c r="W26" s="60"/>
      <c r="X26" s="61"/>
      <c r="Y26" s="60"/>
      <c r="Z26" s="76"/>
      <c r="AA26" s="60"/>
      <c r="AB26" s="60"/>
      <c r="AC26" s="60"/>
      <c r="AD26" s="60"/>
      <c r="AE26" s="60"/>
      <c r="AF26" s="60"/>
      <c r="AG26" s="60"/>
      <c r="AH26" s="60"/>
    </row>
    <row r="27" spans="1:34" ht="12" customHeight="1" x14ac:dyDescent="0.25">
      <c r="A27" s="56"/>
      <c r="B27" s="3"/>
      <c r="C27" s="80"/>
      <c r="D27" s="80"/>
      <c r="E27" s="44"/>
      <c r="F27" s="4"/>
      <c r="G27" s="4"/>
      <c r="H27" s="44"/>
      <c r="I27" s="80"/>
      <c r="J27" s="81">
        <v>6</v>
      </c>
      <c r="K27" s="66" t="s">
        <v>5</v>
      </c>
      <c r="L27" s="66"/>
      <c r="M27" s="67" t="str">
        <f>IF(VLOOKUP(J27,NP,32,FALSE)="","",IF(VLOOKUP(J27,NP,32,FALSE)=0,"",VLOOKUP(J27,NP,32,FALSE)))</f>
        <v/>
      </c>
      <c r="N27" s="68" t="str">
        <f>IF(VLOOKUP(J27,NP,33,FALSE)="","",IF(VLOOKUP(J27,NP,34,FALSE)=2,"",VLOOKUP(J27,NP,34,FALSE)))</f>
        <v/>
      </c>
      <c r="O27" s="68"/>
      <c r="P27" s="69" t="str">
        <f>IF(VLOOKUP(J27,NP,33,FALSE)="","",IF(VLOOKUP(J27,NP,33,FALSE)=0,"",VLOOKUP(J27,NP,33,FALSE)))</f>
        <v/>
      </c>
      <c r="Q27" s="70"/>
      <c r="R27" s="71">
        <f>IF(VLOOKUP(R19,NP,14,FALSE)=0,"",VLOOKUP(R19,NP,14,FALSE))</f>
        <v>811</v>
      </c>
      <c r="S27" s="58" t="str">
        <f>IF(R27="","",CONCATENATE(VLOOKUP(R19,NP,15,FALSE),"  ",VLOOKUP(R19,NP,16,FALSE)))</f>
        <v>PICHONNET  Martine</v>
      </c>
      <c r="T27" s="58"/>
      <c r="U27" s="59"/>
      <c r="V27" s="58"/>
      <c r="W27" s="58"/>
      <c r="X27" s="59"/>
      <c r="Y27" s="58"/>
      <c r="Z27" s="76"/>
      <c r="AA27" s="60"/>
      <c r="AB27" s="60"/>
      <c r="AC27" s="60"/>
      <c r="AD27" s="60"/>
      <c r="AE27" s="60"/>
      <c r="AF27" s="60"/>
      <c r="AG27" s="60"/>
      <c r="AH27" s="60"/>
    </row>
    <row r="28" spans="1:34" ht="12" customHeight="1" x14ac:dyDescent="0.25">
      <c r="A28" s="82"/>
      <c r="B28" s="1"/>
      <c r="C28" s="2"/>
      <c r="D28" s="2"/>
      <c r="E28" s="47"/>
      <c r="F28" s="2"/>
      <c r="G28" s="2"/>
      <c r="H28" s="47"/>
      <c r="I28" s="72"/>
      <c r="J28" s="60"/>
      <c r="K28" s="60"/>
      <c r="L28" s="60"/>
      <c r="M28" s="61"/>
      <c r="N28" s="60"/>
      <c r="O28" s="60"/>
      <c r="P28" s="61"/>
      <c r="Q28" s="79"/>
      <c r="R28" s="64">
        <v>8</v>
      </c>
      <c r="S28" s="24" t="str">
        <f>IF(R27="","",CONCATENATE(VLOOKUP(R19,NP,18,FALSE)," pts - ",VLOOKUP(R19,NP,21,FALSE)))</f>
        <v>899 pts - MORLAIX ST-MARTIN TT</v>
      </c>
      <c r="T28" s="24"/>
      <c r="U28" s="48"/>
      <c r="V28" s="24"/>
      <c r="W28" s="24"/>
      <c r="X28" s="48"/>
      <c r="Y28" s="24"/>
    </row>
    <row r="29" spans="1:34" ht="12" customHeight="1" x14ac:dyDescent="0.25">
      <c r="A29" s="133">
        <v>7</v>
      </c>
      <c r="B29" s="57" t="str">
        <f>IF(VLOOKUP(B31,NP,4,FALSE)=0,"",VLOOKUP(B31,NP,4,FALSE))</f>
        <v/>
      </c>
      <c r="C29" s="58" t="str">
        <f>IF(B29="","",CONCATENATE(VLOOKUP(B31,NP,5,FALSE),"  ",VLOOKUP(B31,NP,6,FALSE)))</f>
        <v/>
      </c>
      <c r="D29" s="58"/>
      <c r="E29" s="59"/>
      <c r="F29" s="58"/>
      <c r="G29" s="58"/>
      <c r="H29" s="59"/>
      <c r="I29" s="58"/>
      <c r="J29" s="60"/>
      <c r="K29" s="60"/>
      <c r="L29" s="60"/>
      <c r="M29" s="61"/>
      <c r="N29" s="60"/>
      <c r="O29" s="60"/>
      <c r="P29" s="61"/>
      <c r="Q29" s="79"/>
      <c r="R29" s="90"/>
      <c r="S29" s="23" t="str">
        <f>IF(R27="","",CONCATENATE(IF(VLOOKUP(J27,NP,23,FALSE)="","",IF(VLOOKUP(J27,NP,12,FALSE)=1,VLOOKUP(J27,NP,23,FALSE),-VLOOKUP(J27,NP,23,FALSE))),IF(VLOOKUP(J27,NP,24,FALSE)="","",CONCATENATE(" / ",IF(VLOOKUP(J27,NP,12,FALSE)=1,VLOOKUP(J27,NP,24,FALSE),-VLOOKUP(J27,NP,24,FALSE)))),IF(VLOOKUP(J27,NP,25,FALSE)="","",CONCATENATE(" / ",IF(VLOOKUP(J27,NP,12,FALSE)=1,VLOOKUP(J27,NP,25,FALSE),-VLOOKUP(J27,NP,25,FALSE)))),IF(VLOOKUP(J27,NP,26,FALSE)="","",CONCATENATE(" / ",IF(VLOOKUP(J27,NP,12,FALSE)=1,VLOOKUP(J27,NP,26,FALSE),-VLOOKUP(J27,NP,26,FALSE)))),IF(VLOOKUP(J27,NP,27,FALSE)="","",CONCATENATE(" / ",IF(VLOOKUP(J27,NP,12,FALSE)=1,VLOOKUP(J27,NP,27,FALSE),-VLOOKUP(J27,NP,27,FALSE)))),IF(VLOOKUP(J27,NP,28)="","",CONCATENATE(" / ",IF(VLOOKUP(J27,NP,12)=1,VLOOKUP(J27,NP,28),-VLOOKUP(J27,NP,28)))),IF(VLOOKUP(J27,NP,29)="","",CONCATENATE(" / ",IF(VLOOKUP(J27,NP,12)=1,VLOOKUP(J27,NP,29),-VLOOKUP(J27,NP,29))))))</f>
        <v/>
      </c>
      <c r="T29" s="23"/>
      <c r="U29" s="49"/>
      <c r="V29" s="23"/>
      <c r="W29" s="23"/>
      <c r="X29" s="49"/>
      <c r="Y29" s="23"/>
    </row>
    <row r="30" spans="1:34" ht="12" customHeight="1" x14ac:dyDescent="0.25">
      <c r="A30" s="56"/>
      <c r="B30" s="92" t="str">
        <f>IF(OR(B29="",VLOOKUP(B31,NP,10,FALSE)=0),"",IF(LEN(VLOOKUP(B31,NP,10,FALSE))=7,VLOOKUP(B31,NP,10,FALSE),VLOOKUP(B31,NP,10,FALSE)))</f>
        <v/>
      </c>
      <c r="C30" s="74" t="str">
        <f>IF(B29="","",CONCATENATE(VLOOKUP(B31,NP,8,FALSE)," pts - ",VLOOKUP(B31,NP,11,FALSE)))</f>
        <v/>
      </c>
      <c r="D30" s="74"/>
      <c r="E30" s="75"/>
      <c r="F30" s="74"/>
      <c r="G30" s="74"/>
      <c r="H30" s="75"/>
      <c r="I30" s="74"/>
      <c r="J30" s="76"/>
      <c r="K30" s="60"/>
      <c r="L30" s="60"/>
      <c r="M30" s="61"/>
      <c r="N30" s="60"/>
      <c r="O30" s="60"/>
      <c r="P30" s="61"/>
      <c r="Q30" s="79"/>
      <c r="R30" s="76"/>
      <c r="S30" s="99"/>
      <c r="T30" s="100"/>
      <c r="U30" s="102"/>
      <c r="V30" s="100"/>
      <c r="W30" s="100"/>
      <c r="X30" s="102"/>
      <c r="Y30" s="101"/>
      <c r="Z30" s="95">
        <f>IF(AND(VLOOKUP(R19,NP,12,FALSE)=0,VLOOKUP(R19,NP,22,FALSE)=0),"",IF(VLOOKUP(R19,NP,12,FALSE)=0,VLOOKUP(R19,NP,4,FALSE),IF(VLOOKUP(R19,NP,22,FALSE)=0,VLOOKUP(R19,NP,14,FALSE),"")))</f>
        <v>811</v>
      </c>
      <c r="AA30" s="96" t="str">
        <f>IF(Z30="","",IF(VLOOKUP(R19,NP,12,FALSE)=0,CONCATENATE(VLOOKUP(R19,NP,5,FALSE),"  ",VLOOKUP(R19,NP,6,FALSE)),IF(VLOOKUP(R19,NP,22,FALSE)=0,CONCATENATE(VLOOKUP(R19,NP,15,FALSE),"  ",VLOOKUP(R19,NP,16,FALSE)),"")))</f>
        <v>PICHONNET  Martine</v>
      </c>
      <c r="AB30" s="96"/>
      <c r="AC30" s="96"/>
      <c r="AD30" s="96"/>
      <c r="AE30" s="96"/>
      <c r="AF30" s="96"/>
      <c r="AG30" s="96"/>
      <c r="AH30" s="129" t="s">
        <v>7</v>
      </c>
    </row>
    <row r="31" spans="1:34" ht="12" customHeight="1" x14ac:dyDescent="0.25">
      <c r="A31" s="56"/>
      <c r="B31" s="65">
        <v>4</v>
      </c>
      <c r="C31" s="66" t="s">
        <v>5</v>
      </c>
      <c r="D31" s="66"/>
      <c r="E31" s="67" t="str">
        <f>IF(VLOOKUP(B31,NP,32,FALSE)="","",IF(VLOOKUP(B31,NP,32,FALSE)=0,"",VLOOKUP(B31,NP,32,FALSE)))</f>
        <v/>
      </c>
      <c r="F31" s="68" t="str">
        <f>IF(VLOOKUP(B31,NP,33,FALSE)="","",IF(VLOOKUP(B31,NP,34,FALSE)=2,"",VLOOKUP(B31,NP,34,FALSE)))</f>
        <v/>
      </c>
      <c r="G31" s="68"/>
      <c r="H31" s="69" t="str">
        <f>IF(VLOOKUP(B31,NP,33,FALSE)="","",IF(VLOOKUP(B31,NP,33,FALSE)=0,"",VLOOKUP(B31,NP,33,FALSE)))</f>
        <v/>
      </c>
      <c r="I31" s="70"/>
      <c r="J31" s="71">
        <f>IF(VLOOKUP(J27,NP,14,FALSE)=0,"",VLOOKUP(J27,NP,14,FALSE))</f>
        <v>811</v>
      </c>
      <c r="K31" s="58" t="str">
        <f>IF(J31="","",CONCATENATE(VLOOKUP(J27,NP,15,FALSE),"  ",VLOOKUP(J27,NP,16,FALSE)))</f>
        <v>PICHONNET  Martine</v>
      </c>
      <c r="L31" s="58"/>
      <c r="M31" s="59"/>
      <c r="N31" s="58"/>
      <c r="O31" s="58"/>
      <c r="P31" s="59"/>
      <c r="Q31" s="58"/>
      <c r="R31" s="76"/>
      <c r="S31" s="94"/>
      <c r="T31" s="94"/>
      <c r="U31" s="103"/>
      <c r="V31" s="94"/>
      <c r="W31" s="94"/>
      <c r="X31" s="103"/>
      <c r="Y31" s="130"/>
      <c r="Z31" s="98"/>
      <c r="AA31" s="97" t="str">
        <f>IF(Z30="","",IF(VLOOKUP(R19,NP,12,FALSE)=0,CONCATENATE(VLOOKUP(R19,NP,8,FALSE)," pts - ",VLOOKUP(R19,NP,11,FALSE)),IF(VLOOKUP(R19,NP,22,FALSE)=0,CONCATENATE(VLOOKUP(R19,NP,18,FALSE)," pts - ",VLOOKUP(R19,NP,21,FALSE)),"")))</f>
        <v>899 pts - MORLAIX ST-MARTIN TT</v>
      </c>
      <c r="AB31" s="97"/>
      <c r="AC31" s="97"/>
      <c r="AD31" s="97"/>
      <c r="AE31" s="97"/>
      <c r="AF31" s="97"/>
      <c r="AG31" s="97"/>
      <c r="AH31" s="94"/>
    </row>
    <row r="32" spans="1:34" ht="12" customHeight="1" x14ac:dyDescent="0.25">
      <c r="A32" s="56"/>
      <c r="B32" s="83"/>
      <c r="C32" s="84"/>
      <c r="D32" s="84"/>
      <c r="E32" s="85"/>
      <c r="F32" s="84"/>
      <c r="G32" s="84"/>
      <c r="H32" s="85"/>
      <c r="I32" s="79"/>
      <c r="J32" s="64">
        <v>8</v>
      </c>
      <c r="K32" s="77" t="str">
        <f>IF(J31="","",CONCATENATE(VLOOKUP(J27,NP,18,FALSE)," pts - ",VLOOKUP(J27,NP,21,FALSE)))</f>
        <v>899 pts - MORLAIX ST-MARTIN TT</v>
      </c>
      <c r="L32" s="77"/>
      <c r="M32" s="78"/>
      <c r="N32" s="77"/>
      <c r="O32" s="77"/>
      <c r="P32" s="78"/>
      <c r="Q32" s="77"/>
      <c r="R32" s="83"/>
      <c r="S32" s="26"/>
      <c r="T32" s="26"/>
      <c r="U32" s="50"/>
      <c r="V32" s="26"/>
      <c r="W32" s="26"/>
      <c r="X32" s="50"/>
      <c r="Y32" s="27"/>
    </row>
    <row r="33" spans="1:39" ht="12" customHeight="1" x14ac:dyDescent="0.25">
      <c r="A33" s="131">
        <v>8</v>
      </c>
      <c r="B33" s="57">
        <f>IF(VLOOKUP(B31,NP,14,FALSE)=0,"",VLOOKUP(B31,NP,14,FALSE))</f>
        <v>811</v>
      </c>
      <c r="C33" s="58" t="str">
        <f>IF(B33="","",CONCATENATE(VLOOKUP(B31,NP,15,FALSE),"  ",VLOOKUP(B31,NP,16,FALSE)))</f>
        <v>PICHONNET  Martine</v>
      </c>
      <c r="D33" s="58"/>
      <c r="E33" s="59"/>
      <c r="F33" s="58"/>
      <c r="G33" s="58"/>
      <c r="H33" s="59"/>
      <c r="I33" s="87"/>
      <c r="J33" s="122"/>
      <c r="K33" s="124"/>
      <c r="L33" s="124"/>
      <c r="M33" s="126"/>
      <c r="N33" s="124"/>
      <c r="O33" s="124"/>
      <c r="P33" s="126"/>
      <c r="Q33" s="74"/>
      <c r="R33" s="60"/>
      <c r="Z33" s="28"/>
      <c r="AA33" s="29"/>
      <c r="AB33" s="29"/>
      <c r="AC33" s="29"/>
      <c r="AD33" s="29"/>
      <c r="AE33" s="29"/>
      <c r="AF33" s="29"/>
      <c r="AG33" s="21"/>
      <c r="AH33" s="30"/>
    </row>
    <row r="34" spans="1:39" ht="12" customHeight="1" x14ac:dyDescent="0.3">
      <c r="A34" s="56"/>
      <c r="B34" s="92" t="str">
        <f>IF(OR(B33="",VLOOKUP(B31,NP,20,FALSE)=0),"",IF(LEN(VLOOKUP(B31,NP,20,FALSE))=7,VLOOKUP(B31,NP,20,FALSE),VLOOKUP(B31,NP,20,FALSE)))</f>
        <v>03290003</v>
      </c>
      <c r="C34" s="74" t="str">
        <f>IF(B33="","",CONCATENATE(VLOOKUP(B31,NP,18,FALSE)," pts - ",VLOOKUP(B31,NP,21,FALSE)))</f>
        <v>899 pts - MORLAIX ST-MARTIN TT</v>
      </c>
      <c r="D34" s="74"/>
      <c r="E34" s="75"/>
      <c r="F34" s="74"/>
      <c r="G34" s="74"/>
      <c r="H34" s="75"/>
      <c r="I34" s="74"/>
      <c r="J34" s="120"/>
      <c r="K34" s="123"/>
      <c r="L34" s="123"/>
      <c r="M34" s="128"/>
      <c r="N34" s="123"/>
      <c r="O34" s="123"/>
      <c r="P34" s="128"/>
      <c r="Q34" s="60"/>
      <c r="R34" s="91"/>
      <c r="Z34" s="28"/>
      <c r="AA34" s="29"/>
      <c r="AB34" s="29"/>
      <c r="AC34" s="29"/>
      <c r="AD34" s="29"/>
      <c r="AE34" s="29"/>
      <c r="AF34" s="29"/>
      <c r="AG34" s="21"/>
      <c r="AH34" s="30"/>
    </row>
    <row r="35" spans="1:39" ht="12" customHeight="1" x14ac:dyDescent="0.25">
      <c r="A35" s="32"/>
      <c r="J35" s="125"/>
      <c r="K35" s="121"/>
      <c r="L35" s="121"/>
      <c r="M35" s="127"/>
      <c r="N35" s="121"/>
      <c r="O35" s="121"/>
      <c r="P35" s="127"/>
      <c r="Q35" s="56"/>
      <c r="R35" s="92"/>
      <c r="Z35" s="28"/>
      <c r="AA35" s="29"/>
      <c r="AB35" s="29"/>
      <c r="AC35" s="29"/>
      <c r="AD35" s="29"/>
      <c r="AE35" s="29"/>
      <c r="AF35" s="29"/>
      <c r="AG35" s="21"/>
      <c r="AH35" s="30"/>
      <c r="AJ35" s="26"/>
      <c r="AK35" s="26"/>
      <c r="AL35" s="26"/>
      <c r="AM35" s="31"/>
    </row>
    <row r="36" spans="1:39" ht="12" customHeight="1" x14ac:dyDescent="0.25">
      <c r="B36" s="34"/>
      <c r="C36" s="105"/>
      <c r="D36" s="5"/>
      <c r="E36" s="52"/>
      <c r="F36" s="5"/>
      <c r="G36" s="5"/>
      <c r="H36" s="52"/>
      <c r="I36" s="105"/>
      <c r="J36" s="5"/>
      <c r="K36" s="5"/>
      <c r="L36" s="5"/>
      <c r="M36" s="106"/>
      <c r="N36" s="107"/>
      <c r="O36" s="107"/>
      <c r="P36" s="106"/>
      <c r="Q36" s="108"/>
      <c r="R36" s="25"/>
      <c r="Z36" s="28"/>
      <c r="AA36" s="29"/>
      <c r="AB36" s="29"/>
      <c r="AC36" s="29"/>
      <c r="AD36" s="29"/>
      <c r="AE36" s="29"/>
      <c r="AF36" s="29"/>
      <c r="AG36" s="21"/>
      <c r="AH36" s="30"/>
      <c r="AJ36" s="26"/>
      <c r="AK36" s="26"/>
      <c r="AL36" s="26"/>
      <c r="AM36" s="31"/>
    </row>
    <row r="37" spans="1:39" ht="12" customHeight="1" x14ac:dyDescent="0.25">
      <c r="B37" s="35" t="s">
        <v>1</v>
      </c>
      <c r="C37" s="104"/>
      <c r="D37" s="6"/>
      <c r="E37" s="53"/>
      <c r="F37" s="139">
        <f>IF('Liste des parties'!$AH$3&lt;10000,Date,'Liste des parties'!$AH$3)</f>
        <v>46130</v>
      </c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40"/>
      <c r="R37" s="25"/>
      <c r="Z37" s="28"/>
      <c r="AA37" s="29"/>
      <c r="AB37" s="29"/>
      <c r="AC37" s="29"/>
      <c r="AD37" s="29"/>
      <c r="AE37" s="29"/>
      <c r="AF37" s="29"/>
      <c r="AG37" s="21"/>
      <c r="AH37" s="30"/>
      <c r="AJ37" s="26"/>
      <c r="AK37" s="26"/>
      <c r="AL37" s="26"/>
      <c r="AM37" s="31"/>
    </row>
    <row r="38" spans="1:39" ht="12" customHeight="1" x14ac:dyDescent="0.25">
      <c r="B38" s="36"/>
      <c r="C38" s="104"/>
      <c r="D38" s="6"/>
      <c r="E38" s="109"/>
      <c r="F38" s="110"/>
      <c r="G38" s="110"/>
      <c r="H38" s="109"/>
      <c r="I38" s="111"/>
      <c r="J38" s="112"/>
      <c r="K38" s="112"/>
      <c r="L38" s="112"/>
      <c r="M38" s="113"/>
      <c r="N38" s="114"/>
      <c r="O38" s="114"/>
      <c r="P38" s="113"/>
      <c r="Q38" s="115"/>
      <c r="R38" s="25"/>
      <c r="Z38" s="28"/>
      <c r="AA38" s="29"/>
      <c r="AB38" s="29"/>
      <c r="AC38" s="29"/>
      <c r="AD38" s="29"/>
      <c r="AE38" s="29"/>
      <c r="AF38" s="29"/>
      <c r="AG38" s="21"/>
      <c r="AH38" s="30"/>
      <c r="AJ38" s="26"/>
      <c r="AK38" s="26"/>
      <c r="AL38" s="26"/>
      <c r="AM38" s="31"/>
    </row>
    <row r="39" spans="1:39" ht="12" customHeight="1" x14ac:dyDescent="0.25">
      <c r="B39" s="38" t="s">
        <v>8</v>
      </c>
      <c r="C39" s="104"/>
      <c r="D39" s="6"/>
      <c r="E39" s="109"/>
      <c r="F39" s="141" t="str">
        <f>'Liste des parties'!AD2</f>
        <v>FED_Finales Individuelles</v>
      </c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2"/>
      <c r="R39" s="28"/>
      <c r="Z39" s="28"/>
      <c r="AA39" s="29"/>
      <c r="AB39" s="29"/>
      <c r="AC39" s="29"/>
      <c r="AD39" s="29"/>
      <c r="AE39" s="29"/>
      <c r="AF39" s="29"/>
      <c r="AG39" s="21"/>
      <c r="AH39" s="30"/>
      <c r="AJ39" s="39"/>
      <c r="AK39" s="39"/>
      <c r="AL39" s="40"/>
      <c r="AM39" s="41"/>
    </row>
    <row r="40" spans="1:39" ht="12" customHeight="1" x14ac:dyDescent="0.2">
      <c r="B40" s="35"/>
      <c r="C40" s="104"/>
      <c r="D40" s="6"/>
      <c r="E40" s="54"/>
      <c r="F40" s="6"/>
      <c r="G40" s="6"/>
      <c r="H40" s="54"/>
      <c r="I40" s="111"/>
      <c r="J40" s="6"/>
      <c r="K40" s="6"/>
      <c r="L40" s="6"/>
      <c r="M40" s="109"/>
      <c r="N40" s="110"/>
      <c r="O40" s="110"/>
      <c r="P40" s="109"/>
      <c r="Q40" s="115"/>
      <c r="R40" s="28"/>
      <c r="S40" s="28"/>
      <c r="T40" s="28"/>
      <c r="U40" s="51"/>
      <c r="V40" s="28"/>
      <c r="W40" s="28"/>
      <c r="X40" s="51"/>
      <c r="Y40" s="28"/>
      <c r="Z40" s="22"/>
      <c r="AA40" s="37"/>
      <c r="AB40" s="37"/>
      <c r="AC40" s="37"/>
      <c r="AD40" s="37"/>
      <c r="AE40" s="37"/>
      <c r="AF40" s="37"/>
      <c r="AG40" s="37"/>
      <c r="AH40" s="33"/>
      <c r="AI40" s="26"/>
      <c r="AJ40" s="39"/>
      <c r="AK40" s="39"/>
      <c r="AL40" s="40"/>
      <c r="AM40" s="41"/>
    </row>
    <row r="41" spans="1:39" ht="12" customHeight="1" x14ac:dyDescent="0.2">
      <c r="B41" s="35" t="s">
        <v>9</v>
      </c>
      <c r="C41" s="111"/>
      <c r="D41" s="112"/>
      <c r="E41" s="113"/>
      <c r="F41" s="137" t="str">
        <f>'Liste des parties'!AE2</f>
        <v>Seniors Dames 8 a 7 - T1 - GR1</v>
      </c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8"/>
      <c r="R41" s="28"/>
      <c r="S41" s="28"/>
      <c r="T41" s="28"/>
      <c r="U41" s="51"/>
      <c r="V41" s="28"/>
      <c r="W41" s="28"/>
      <c r="X41" s="51"/>
      <c r="Y41" s="28"/>
      <c r="Z41" s="22"/>
      <c r="AA41" s="37"/>
      <c r="AB41" s="37"/>
      <c r="AC41" s="37"/>
      <c r="AD41" s="37"/>
      <c r="AE41" s="37"/>
      <c r="AF41" s="37"/>
      <c r="AG41" s="37"/>
      <c r="AH41" s="33"/>
      <c r="AI41" s="26"/>
      <c r="AJ41" s="39"/>
      <c r="AK41" s="39"/>
      <c r="AL41" s="40"/>
      <c r="AM41" s="41"/>
    </row>
    <row r="42" spans="1:39" ht="12" customHeight="1" x14ac:dyDescent="0.2">
      <c r="B42" s="42"/>
      <c r="C42" s="116"/>
      <c r="D42" s="7"/>
      <c r="E42" s="55"/>
      <c r="F42" s="7"/>
      <c r="G42" s="7"/>
      <c r="H42" s="55"/>
      <c r="I42" s="116"/>
      <c r="J42" s="7"/>
      <c r="K42" s="7"/>
      <c r="L42" s="7"/>
      <c r="M42" s="117"/>
      <c r="N42" s="118"/>
      <c r="O42" s="118"/>
      <c r="P42" s="117"/>
      <c r="Q42" s="119"/>
      <c r="R42" s="28"/>
      <c r="S42" s="28"/>
      <c r="T42" s="28"/>
      <c r="U42" s="51"/>
      <c r="V42" s="28"/>
      <c r="W42" s="28"/>
      <c r="X42" s="51"/>
      <c r="Y42" s="28"/>
      <c r="Z42" s="22"/>
      <c r="AA42" s="37"/>
      <c r="AB42" s="37"/>
      <c r="AC42" s="37"/>
      <c r="AD42" s="37"/>
      <c r="AE42" s="37"/>
      <c r="AF42" s="37"/>
      <c r="AG42" s="37"/>
      <c r="AH42" s="33"/>
      <c r="AI42" s="26"/>
      <c r="AJ42" s="39"/>
      <c r="AK42" s="39"/>
      <c r="AL42" s="40"/>
      <c r="AM42" s="41"/>
    </row>
    <row r="43" spans="1:39" ht="12" customHeight="1" x14ac:dyDescent="0.2">
      <c r="A43" s="32"/>
      <c r="B43" s="28"/>
      <c r="C43" s="28"/>
      <c r="D43" s="28"/>
      <c r="E43" s="51"/>
      <c r="F43" s="28"/>
      <c r="G43" s="28"/>
      <c r="H43" s="51"/>
      <c r="I43" s="28"/>
      <c r="J43" s="28"/>
      <c r="K43" s="28"/>
      <c r="L43" s="28"/>
      <c r="M43" s="51"/>
      <c r="N43" s="28"/>
      <c r="O43" s="28"/>
      <c r="P43" s="51"/>
      <c r="Q43" s="28"/>
      <c r="R43" s="28"/>
      <c r="S43" s="28"/>
      <c r="T43" s="28"/>
      <c r="U43" s="51"/>
      <c r="V43" s="28"/>
      <c r="W43" s="28"/>
      <c r="X43" s="51"/>
      <c r="Y43" s="28"/>
      <c r="Z43" s="22"/>
      <c r="AA43" s="37"/>
      <c r="AB43" s="37"/>
      <c r="AC43" s="37"/>
      <c r="AD43" s="37"/>
      <c r="AE43" s="37"/>
      <c r="AF43" s="37"/>
      <c r="AG43" s="37"/>
      <c r="AH43" s="33"/>
      <c r="AI43" s="26"/>
      <c r="AJ43" s="39"/>
      <c r="AK43" s="39"/>
      <c r="AL43" s="40"/>
      <c r="AM43" s="41"/>
    </row>
    <row r="44" spans="1:39" ht="12" customHeight="1" x14ac:dyDescent="0.25"/>
    <row r="45" spans="1:39" ht="12" customHeight="1" x14ac:dyDescent="0.25"/>
    <row r="46" spans="1:39" ht="12" customHeight="1" x14ac:dyDescent="0.25">
      <c r="A46" s="43"/>
    </row>
    <row r="47" spans="1:39" ht="12" customHeight="1" x14ac:dyDescent="0.25">
      <c r="A47" s="43"/>
    </row>
    <row r="48" spans="1:39" ht="12" customHeight="1" x14ac:dyDescent="0.25">
      <c r="A48" s="43"/>
    </row>
    <row r="49" spans="1:1" ht="12" customHeight="1" x14ac:dyDescent="0.25">
      <c r="A49" s="43"/>
    </row>
    <row r="50" spans="1:1" ht="12" customHeight="1" x14ac:dyDescent="0.25">
      <c r="A50" s="43"/>
    </row>
    <row r="51" spans="1:1" ht="12" customHeight="1" x14ac:dyDescent="0.25">
      <c r="A51" s="43"/>
    </row>
    <row r="52" spans="1:1" ht="12" customHeight="1" x14ac:dyDescent="0.25">
      <c r="A52" s="43"/>
    </row>
    <row r="53" spans="1:1" ht="12" customHeight="1" x14ac:dyDescent="0.25"/>
    <row r="54" spans="1:1" ht="12" customHeight="1" x14ac:dyDescent="0.25"/>
    <row r="55" spans="1:1" ht="12" customHeight="1" x14ac:dyDescent="0.25"/>
    <row r="56" spans="1:1" ht="12" customHeight="1" x14ac:dyDescent="0.25"/>
    <row r="57" spans="1:1" ht="12" customHeight="1" x14ac:dyDescent="0.25"/>
    <row r="58" spans="1:1" ht="12" customHeight="1" x14ac:dyDescent="0.25"/>
    <row r="59" spans="1:1" ht="12" customHeight="1" x14ac:dyDescent="0.25"/>
    <row r="60" spans="1:1" ht="12" customHeight="1" x14ac:dyDescent="0.25"/>
    <row r="61" spans="1:1" ht="12" customHeight="1" x14ac:dyDescent="0.25"/>
    <row r="62" spans="1:1" ht="12" customHeight="1" x14ac:dyDescent="0.25"/>
    <row r="63" spans="1:1" ht="12" customHeight="1" x14ac:dyDescent="0.25"/>
    <row r="64" spans="1: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  <row r="1001" ht="12" customHeight="1" x14ac:dyDescent="0.25"/>
    <row r="1002" ht="12" customHeight="1" x14ac:dyDescent="0.25"/>
    <row r="1003" ht="12" customHeight="1" x14ac:dyDescent="0.25"/>
    <row r="1004" ht="12" customHeight="1" x14ac:dyDescent="0.25"/>
    <row r="1005" ht="12" customHeight="1" x14ac:dyDescent="0.25"/>
    <row r="1006" ht="12" customHeight="1" x14ac:dyDescent="0.25"/>
    <row r="1007" ht="12" customHeight="1" x14ac:dyDescent="0.25"/>
    <row r="1008" ht="12" customHeight="1" x14ac:dyDescent="0.25"/>
    <row r="1009" ht="12" customHeight="1" x14ac:dyDescent="0.25"/>
    <row r="1010" ht="12" customHeight="1" x14ac:dyDescent="0.25"/>
    <row r="1011" ht="12" customHeight="1" x14ac:dyDescent="0.25"/>
    <row r="1012" ht="12" customHeight="1" x14ac:dyDescent="0.25"/>
    <row r="1013" ht="12" customHeight="1" x14ac:dyDescent="0.25"/>
    <row r="1014" ht="12" customHeight="1" x14ac:dyDescent="0.25"/>
    <row r="1015" ht="12" customHeight="1" x14ac:dyDescent="0.25"/>
    <row r="1016" ht="12" customHeight="1" x14ac:dyDescent="0.25"/>
    <row r="1017" ht="12" customHeight="1" x14ac:dyDescent="0.25"/>
    <row r="1018" ht="12" customHeight="1" x14ac:dyDescent="0.25"/>
    <row r="1019" ht="12" customHeight="1" x14ac:dyDescent="0.25"/>
    <row r="1020" ht="12" customHeight="1" x14ac:dyDescent="0.25"/>
    <row r="1021" ht="12" customHeight="1" x14ac:dyDescent="0.25"/>
    <row r="1022" ht="12" customHeight="1" x14ac:dyDescent="0.25"/>
    <row r="1023" ht="12" customHeight="1" x14ac:dyDescent="0.25"/>
    <row r="1024" ht="12" customHeight="1" x14ac:dyDescent="0.25"/>
    <row r="1025" ht="12" customHeight="1" x14ac:dyDescent="0.25"/>
    <row r="1026" ht="12" customHeight="1" x14ac:dyDescent="0.25"/>
    <row r="1027" ht="12" customHeight="1" x14ac:dyDescent="0.25"/>
    <row r="1028" ht="12" customHeight="1" x14ac:dyDescent="0.25"/>
    <row r="1029" ht="12" customHeight="1" x14ac:dyDescent="0.25"/>
    <row r="1030" ht="12" customHeight="1" x14ac:dyDescent="0.25"/>
    <row r="1031" ht="12" customHeight="1" x14ac:dyDescent="0.25"/>
    <row r="1032" ht="12" customHeight="1" x14ac:dyDescent="0.25"/>
    <row r="1033" ht="12" customHeight="1" x14ac:dyDescent="0.25"/>
    <row r="1034" ht="12" customHeight="1" x14ac:dyDescent="0.25"/>
    <row r="1035" ht="12" customHeight="1" x14ac:dyDescent="0.25"/>
    <row r="1036" ht="12" customHeight="1" x14ac:dyDescent="0.25"/>
    <row r="1037" ht="12" customHeight="1" x14ac:dyDescent="0.25"/>
    <row r="1038" ht="12" customHeight="1" x14ac:dyDescent="0.25"/>
    <row r="1039" ht="12" customHeight="1" x14ac:dyDescent="0.25"/>
    <row r="1040" ht="12" customHeight="1" x14ac:dyDescent="0.25"/>
    <row r="1041" ht="12" customHeight="1" x14ac:dyDescent="0.25"/>
    <row r="1042" ht="12" customHeight="1" x14ac:dyDescent="0.25"/>
    <row r="1043" ht="12" customHeight="1" x14ac:dyDescent="0.25"/>
    <row r="1044" ht="12" customHeight="1" x14ac:dyDescent="0.25"/>
    <row r="1045" ht="12" customHeight="1" x14ac:dyDescent="0.25"/>
    <row r="1046" ht="12" customHeight="1" x14ac:dyDescent="0.25"/>
    <row r="1047" ht="12" customHeight="1" x14ac:dyDescent="0.25"/>
    <row r="1048" ht="12" customHeight="1" x14ac:dyDescent="0.25"/>
    <row r="1049" ht="12" customHeight="1" x14ac:dyDescent="0.25"/>
    <row r="1050" ht="12" customHeight="1" x14ac:dyDescent="0.25"/>
    <row r="1051" ht="12" customHeight="1" x14ac:dyDescent="0.25"/>
    <row r="1052" ht="12" customHeight="1" x14ac:dyDescent="0.25"/>
    <row r="1053" ht="12" customHeight="1" x14ac:dyDescent="0.25"/>
    <row r="1054" ht="12" customHeight="1" x14ac:dyDescent="0.25"/>
    <row r="1055" ht="12" customHeight="1" x14ac:dyDescent="0.25"/>
    <row r="1056" ht="12" customHeight="1" x14ac:dyDescent="0.25"/>
    <row r="1057" ht="12" customHeight="1" x14ac:dyDescent="0.25"/>
    <row r="1058" ht="12" customHeight="1" x14ac:dyDescent="0.25"/>
    <row r="1059" ht="12" customHeight="1" x14ac:dyDescent="0.25"/>
    <row r="1060" ht="12" customHeight="1" x14ac:dyDescent="0.25"/>
    <row r="1061" ht="12" customHeight="1" x14ac:dyDescent="0.25"/>
    <row r="1062" ht="12" customHeight="1" x14ac:dyDescent="0.25"/>
    <row r="1063" ht="12" customHeight="1" x14ac:dyDescent="0.25"/>
    <row r="1064" ht="12" customHeight="1" x14ac:dyDescent="0.25"/>
    <row r="1065" ht="12" customHeight="1" x14ac:dyDescent="0.25"/>
    <row r="1066" ht="12" customHeight="1" x14ac:dyDescent="0.25"/>
    <row r="1067" ht="12" customHeight="1" x14ac:dyDescent="0.25"/>
    <row r="1068" ht="12" customHeight="1" x14ac:dyDescent="0.25"/>
    <row r="1069" ht="12" customHeight="1" x14ac:dyDescent="0.25"/>
    <row r="1070" ht="12" customHeight="1" x14ac:dyDescent="0.25"/>
    <row r="1071" ht="12" customHeight="1" x14ac:dyDescent="0.25"/>
    <row r="1072" ht="12" customHeight="1" x14ac:dyDescent="0.25"/>
    <row r="1073" ht="12" customHeight="1" x14ac:dyDescent="0.25"/>
    <row r="1074" ht="12" customHeight="1" x14ac:dyDescent="0.25"/>
    <row r="1075" ht="12" customHeight="1" x14ac:dyDescent="0.25"/>
    <row r="1076" ht="12" customHeight="1" x14ac:dyDescent="0.25"/>
    <row r="1077" ht="12" customHeight="1" x14ac:dyDescent="0.25"/>
    <row r="1078" ht="12" customHeight="1" x14ac:dyDescent="0.25"/>
    <row r="1079" ht="12" customHeight="1" x14ac:dyDescent="0.25"/>
    <row r="1080" ht="12" customHeight="1" x14ac:dyDescent="0.25"/>
    <row r="1081" ht="12" customHeight="1" x14ac:dyDescent="0.25"/>
    <row r="1082" ht="12" customHeight="1" x14ac:dyDescent="0.25"/>
    <row r="1083" ht="12" customHeight="1" x14ac:dyDescent="0.25"/>
    <row r="1084" ht="12" customHeight="1" x14ac:dyDescent="0.25"/>
    <row r="1085" ht="12" customHeight="1" x14ac:dyDescent="0.25"/>
    <row r="1086" ht="12" customHeight="1" x14ac:dyDescent="0.25"/>
    <row r="1087" ht="12" customHeight="1" x14ac:dyDescent="0.25"/>
    <row r="1088" ht="12" customHeight="1" x14ac:dyDescent="0.25"/>
    <row r="1089" ht="12" customHeight="1" x14ac:dyDescent="0.25"/>
    <row r="1090" ht="12" customHeight="1" x14ac:dyDescent="0.25"/>
    <row r="1091" ht="12" customHeight="1" x14ac:dyDescent="0.25"/>
    <row r="1092" ht="12" customHeight="1" x14ac:dyDescent="0.25"/>
    <row r="1093" ht="12" customHeight="1" x14ac:dyDescent="0.25"/>
    <row r="1094" ht="12" customHeight="1" x14ac:dyDescent="0.25"/>
    <row r="1095" ht="12" customHeight="1" x14ac:dyDescent="0.25"/>
    <row r="1096" ht="12" customHeight="1" x14ac:dyDescent="0.25"/>
    <row r="1097" ht="12" customHeight="1" x14ac:dyDescent="0.25"/>
    <row r="1098" ht="12" customHeight="1" x14ac:dyDescent="0.25"/>
    <row r="1099" ht="12" customHeight="1" x14ac:dyDescent="0.25"/>
    <row r="1100" ht="12" customHeight="1" x14ac:dyDescent="0.25"/>
    <row r="1101" ht="12" customHeight="1" x14ac:dyDescent="0.25"/>
    <row r="1102" ht="12" customHeight="1" x14ac:dyDescent="0.25"/>
    <row r="1103" ht="12" customHeight="1" x14ac:dyDescent="0.25"/>
    <row r="1104" ht="12" customHeight="1" x14ac:dyDescent="0.25"/>
    <row r="1105" ht="12" customHeight="1" x14ac:dyDescent="0.25"/>
    <row r="1106" ht="12" customHeight="1" x14ac:dyDescent="0.25"/>
    <row r="1107" ht="12" customHeight="1" x14ac:dyDescent="0.25"/>
    <row r="1108" ht="12" customHeight="1" x14ac:dyDescent="0.25"/>
    <row r="1109" ht="12" customHeight="1" x14ac:dyDescent="0.25"/>
    <row r="1110" ht="12" customHeight="1" x14ac:dyDescent="0.25"/>
    <row r="1111" ht="12" customHeight="1" x14ac:dyDescent="0.25"/>
    <row r="1112" ht="12" customHeight="1" x14ac:dyDescent="0.25"/>
    <row r="1113" ht="12" customHeight="1" x14ac:dyDescent="0.25"/>
    <row r="1114" ht="12" customHeight="1" x14ac:dyDescent="0.25"/>
    <row r="1115" ht="12" customHeight="1" x14ac:dyDescent="0.25"/>
    <row r="1116" ht="12" customHeight="1" x14ac:dyDescent="0.25"/>
    <row r="1117" ht="12" customHeight="1" x14ac:dyDescent="0.25"/>
    <row r="1118" ht="12" customHeight="1" x14ac:dyDescent="0.25"/>
    <row r="1119" ht="12" customHeight="1" x14ac:dyDescent="0.25"/>
    <row r="1120" ht="12" customHeight="1" x14ac:dyDescent="0.25"/>
    <row r="1121" ht="12" customHeight="1" x14ac:dyDescent="0.25"/>
    <row r="1122" ht="12" customHeight="1" x14ac:dyDescent="0.25"/>
    <row r="1123" ht="12" customHeight="1" x14ac:dyDescent="0.25"/>
    <row r="1124" ht="12" customHeight="1" x14ac:dyDescent="0.25"/>
    <row r="1125" ht="12" customHeight="1" x14ac:dyDescent="0.25"/>
    <row r="1126" ht="12" customHeight="1" x14ac:dyDescent="0.25"/>
    <row r="1127" ht="12" customHeight="1" x14ac:dyDescent="0.25"/>
    <row r="1128" ht="12" customHeight="1" x14ac:dyDescent="0.25"/>
    <row r="1129" ht="12" customHeight="1" x14ac:dyDescent="0.25"/>
    <row r="1130" ht="12" customHeight="1" x14ac:dyDescent="0.25"/>
    <row r="1131" ht="12" customHeight="1" x14ac:dyDescent="0.25"/>
    <row r="1132" ht="12" customHeight="1" x14ac:dyDescent="0.25"/>
    <row r="1133" ht="12" customHeight="1" x14ac:dyDescent="0.25"/>
    <row r="1134" ht="12" customHeight="1" x14ac:dyDescent="0.25"/>
    <row r="1135" ht="12" customHeight="1" x14ac:dyDescent="0.25"/>
    <row r="1136" ht="12" customHeight="1" x14ac:dyDescent="0.25"/>
    <row r="1137" ht="12" customHeight="1" x14ac:dyDescent="0.25"/>
    <row r="1138" ht="12" customHeight="1" x14ac:dyDescent="0.25"/>
    <row r="1139" ht="12" customHeight="1" x14ac:dyDescent="0.25"/>
    <row r="1140" ht="12" customHeight="1" x14ac:dyDescent="0.25"/>
    <row r="1141" ht="12" customHeight="1" x14ac:dyDescent="0.25"/>
    <row r="1142" ht="12" customHeight="1" x14ac:dyDescent="0.25"/>
    <row r="1143" ht="12" customHeight="1" x14ac:dyDescent="0.25"/>
    <row r="1144" ht="12" customHeight="1" x14ac:dyDescent="0.25"/>
    <row r="1145" ht="12" customHeight="1" x14ac:dyDescent="0.25"/>
    <row r="1146" ht="12" customHeight="1" x14ac:dyDescent="0.25"/>
    <row r="1147" ht="12" customHeight="1" x14ac:dyDescent="0.25"/>
    <row r="1148" ht="12" customHeight="1" x14ac:dyDescent="0.25"/>
    <row r="1149" ht="12" customHeight="1" x14ac:dyDescent="0.25"/>
    <row r="1150" ht="12" customHeight="1" x14ac:dyDescent="0.25"/>
    <row r="1151" ht="12" customHeight="1" x14ac:dyDescent="0.25"/>
    <row r="1152" ht="12" customHeight="1" x14ac:dyDescent="0.25"/>
    <row r="1153" ht="12" customHeight="1" x14ac:dyDescent="0.25"/>
    <row r="1154" ht="12" customHeight="1" x14ac:dyDescent="0.25"/>
    <row r="1155" ht="12" customHeight="1" x14ac:dyDescent="0.25"/>
    <row r="1156" ht="12" customHeight="1" x14ac:dyDescent="0.25"/>
    <row r="1157" ht="12" customHeight="1" x14ac:dyDescent="0.25"/>
    <row r="1158" ht="12" customHeight="1" x14ac:dyDescent="0.25"/>
    <row r="1159" ht="12" customHeight="1" x14ac:dyDescent="0.25"/>
    <row r="1160" ht="12" customHeight="1" x14ac:dyDescent="0.25"/>
    <row r="1161" ht="12" customHeight="1" x14ac:dyDescent="0.25"/>
    <row r="1162" ht="12" customHeight="1" x14ac:dyDescent="0.25"/>
    <row r="1163" ht="12" customHeight="1" x14ac:dyDescent="0.25"/>
    <row r="1164" ht="12" customHeight="1" x14ac:dyDescent="0.25"/>
    <row r="1165" ht="12" customHeight="1" x14ac:dyDescent="0.25"/>
    <row r="1166" ht="12" customHeight="1" x14ac:dyDescent="0.25"/>
    <row r="1167" ht="12" customHeight="1" x14ac:dyDescent="0.25"/>
    <row r="1168" ht="12" customHeight="1" x14ac:dyDescent="0.25"/>
    <row r="1169" ht="12" customHeight="1" x14ac:dyDescent="0.25"/>
    <row r="1170" ht="12" customHeight="1" x14ac:dyDescent="0.25"/>
    <row r="1171" ht="12" customHeight="1" x14ac:dyDescent="0.25"/>
    <row r="1172" ht="12" customHeight="1" x14ac:dyDescent="0.25"/>
    <row r="1173" ht="12" customHeight="1" x14ac:dyDescent="0.25"/>
    <row r="1174" ht="12" customHeight="1" x14ac:dyDescent="0.25"/>
    <row r="1175" ht="12" customHeight="1" x14ac:dyDescent="0.25"/>
    <row r="1176" ht="12" customHeight="1" x14ac:dyDescent="0.25"/>
    <row r="1177" ht="12" customHeight="1" x14ac:dyDescent="0.25"/>
    <row r="1178" ht="12" customHeight="1" x14ac:dyDescent="0.25"/>
    <row r="1179" ht="12" customHeight="1" x14ac:dyDescent="0.25"/>
    <row r="1180" ht="12" customHeight="1" x14ac:dyDescent="0.25"/>
    <row r="1181" ht="12" customHeight="1" x14ac:dyDescent="0.25"/>
    <row r="1182" ht="12" customHeight="1" x14ac:dyDescent="0.25"/>
    <row r="1183" ht="12" customHeight="1" x14ac:dyDescent="0.25"/>
    <row r="1184" ht="12" customHeight="1" x14ac:dyDescent="0.25"/>
    <row r="1185" ht="12" customHeight="1" x14ac:dyDescent="0.25"/>
    <row r="1186" ht="12" customHeight="1" x14ac:dyDescent="0.25"/>
    <row r="1187" ht="12" customHeight="1" x14ac:dyDescent="0.25"/>
    <row r="1188" ht="12" customHeight="1" x14ac:dyDescent="0.25"/>
    <row r="1189" ht="12" customHeight="1" x14ac:dyDescent="0.25"/>
    <row r="1190" ht="12" customHeight="1" x14ac:dyDescent="0.25"/>
    <row r="1191" ht="12" customHeight="1" x14ac:dyDescent="0.25"/>
    <row r="1192" ht="12" customHeight="1" x14ac:dyDescent="0.25"/>
    <row r="1193" ht="12" customHeight="1" x14ac:dyDescent="0.25"/>
    <row r="1194" ht="12" customHeight="1" x14ac:dyDescent="0.25"/>
    <row r="1195" ht="12" customHeight="1" x14ac:dyDescent="0.25"/>
    <row r="1196" ht="12" customHeight="1" x14ac:dyDescent="0.25"/>
    <row r="1197" ht="12" customHeight="1" x14ac:dyDescent="0.25"/>
    <row r="1198" ht="12" customHeight="1" x14ac:dyDescent="0.25"/>
    <row r="1199" ht="12" customHeight="1" x14ac:dyDescent="0.25"/>
    <row r="1200" ht="12" customHeight="1" x14ac:dyDescent="0.25"/>
    <row r="1201" ht="12" customHeight="1" x14ac:dyDescent="0.25"/>
    <row r="1202" ht="12" customHeight="1" x14ac:dyDescent="0.25"/>
    <row r="1203" ht="12" customHeight="1" x14ac:dyDescent="0.25"/>
    <row r="1204" ht="12" customHeight="1" x14ac:dyDescent="0.25"/>
    <row r="1205" ht="12" customHeight="1" x14ac:dyDescent="0.25"/>
    <row r="1206" ht="12" customHeight="1" x14ac:dyDescent="0.25"/>
    <row r="1207" ht="12" customHeight="1" x14ac:dyDescent="0.25"/>
    <row r="1208" ht="12" customHeight="1" x14ac:dyDescent="0.25"/>
    <row r="1209" ht="12" customHeight="1" x14ac:dyDescent="0.25"/>
    <row r="1210" ht="12" customHeight="1" x14ac:dyDescent="0.25"/>
    <row r="1211" ht="12" customHeight="1" x14ac:dyDescent="0.25"/>
    <row r="1212" ht="12" customHeight="1" x14ac:dyDescent="0.25"/>
    <row r="1213" ht="12" customHeight="1" x14ac:dyDescent="0.25"/>
    <row r="1214" ht="12" customHeight="1" x14ac:dyDescent="0.25"/>
    <row r="1215" ht="12" customHeight="1" x14ac:dyDescent="0.25"/>
    <row r="1216" ht="12" customHeight="1" x14ac:dyDescent="0.25"/>
    <row r="1217" ht="12" customHeight="1" x14ac:dyDescent="0.25"/>
    <row r="1218" ht="12" customHeight="1" x14ac:dyDescent="0.25"/>
    <row r="1219" ht="12" customHeight="1" x14ac:dyDescent="0.25"/>
    <row r="1220" ht="12" customHeight="1" x14ac:dyDescent="0.25"/>
    <row r="1221" ht="12" customHeight="1" x14ac:dyDescent="0.25"/>
    <row r="1222" ht="12" customHeight="1" x14ac:dyDescent="0.25"/>
    <row r="1223" ht="12" customHeight="1" x14ac:dyDescent="0.25"/>
    <row r="1224" ht="12" customHeight="1" x14ac:dyDescent="0.25"/>
    <row r="1225" ht="12" customHeight="1" x14ac:dyDescent="0.25"/>
    <row r="1226" ht="12" customHeight="1" x14ac:dyDescent="0.25"/>
    <row r="1227" ht="12" customHeight="1" x14ac:dyDescent="0.25"/>
    <row r="1228" ht="12" customHeight="1" x14ac:dyDescent="0.25"/>
    <row r="1229" ht="12" customHeight="1" x14ac:dyDescent="0.25"/>
    <row r="1230" ht="12" customHeight="1" x14ac:dyDescent="0.25"/>
    <row r="1231" ht="12" customHeight="1" x14ac:dyDescent="0.25"/>
    <row r="1232" ht="12" customHeight="1" x14ac:dyDescent="0.25"/>
    <row r="1233" ht="12" customHeight="1" x14ac:dyDescent="0.25"/>
    <row r="1234" ht="12" customHeight="1" x14ac:dyDescent="0.25"/>
    <row r="1235" ht="12" customHeight="1" x14ac:dyDescent="0.25"/>
    <row r="1236" ht="12" customHeight="1" x14ac:dyDescent="0.25"/>
    <row r="1237" ht="12" customHeight="1" x14ac:dyDescent="0.25"/>
    <row r="1238" ht="12" customHeight="1" x14ac:dyDescent="0.25"/>
    <row r="1239" ht="12" customHeight="1" x14ac:dyDescent="0.25"/>
    <row r="1240" ht="12" customHeight="1" x14ac:dyDescent="0.25"/>
    <row r="1241" ht="12" customHeight="1" x14ac:dyDescent="0.25"/>
    <row r="1242" ht="12" customHeight="1" x14ac:dyDescent="0.25"/>
    <row r="1243" ht="12" customHeight="1" x14ac:dyDescent="0.25"/>
    <row r="1244" ht="12" customHeight="1" x14ac:dyDescent="0.25"/>
    <row r="1245" ht="12" customHeight="1" x14ac:dyDescent="0.25"/>
    <row r="1246" ht="12" customHeight="1" x14ac:dyDescent="0.25"/>
    <row r="1247" ht="12" customHeight="1" x14ac:dyDescent="0.25"/>
    <row r="1248" ht="12" customHeight="1" x14ac:dyDescent="0.25"/>
    <row r="1249" ht="12" customHeight="1" x14ac:dyDescent="0.25"/>
    <row r="1250" ht="12" customHeight="1" x14ac:dyDescent="0.25"/>
    <row r="1251" ht="12" customHeight="1" x14ac:dyDescent="0.25"/>
    <row r="1252" ht="12" customHeight="1" x14ac:dyDescent="0.25"/>
    <row r="1253" ht="12" customHeight="1" x14ac:dyDescent="0.25"/>
    <row r="1254" ht="12" customHeight="1" x14ac:dyDescent="0.25"/>
    <row r="1255" ht="12" customHeight="1" x14ac:dyDescent="0.25"/>
    <row r="1256" ht="12" customHeight="1" x14ac:dyDescent="0.25"/>
    <row r="1257" ht="12" customHeight="1" x14ac:dyDescent="0.25"/>
    <row r="1258" ht="12" customHeight="1" x14ac:dyDescent="0.25"/>
    <row r="1259" ht="12" customHeight="1" x14ac:dyDescent="0.25"/>
    <row r="1260" ht="12" customHeight="1" x14ac:dyDescent="0.25"/>
    <row r="1261" ht="12" customHeight="1" x14ac:dyDescent="0.25"/>
    <row r="1262" ht="12" customHeight="1" x14ac:dyDescent="0.25"/>
    <row r="1263" ht="12" customHeight="1" x14ac:dyDescent="0.25"/>
    <row r="1264" ht="12" customHeight="1" x14ac:dyDescent="0.25"/>
    <row r="1265" ht="12" customHeight="1" x14ac:dyDescent="0.25"/>
    <row r="1266" ht="12" customHeight="1" x14ac:dyDescent="0.25"/>
    <row r="1267" ht="12" customHeight="1" x14ac:dyDescent="0.25"/>
    <row r="1268" ht="12" customHeight="1" x14ac:dyDescent="0.25"/>
    <row r="1269" ht="12" customHeight="1" x14ac:dyDescent="0.25"/>
    <row r="1270" ht="12" customHeight="1" x14ac:dyDescent="0.25"/>
    <row r="1271" ht="12" customHeight="1" x14ac:dyDescent="0.25"/>
    <row r="1272" ht="12" customHeight="1" x14ac:dyDescent="0.25"/>
    <row r="1273" ht="12" customHeight="1" x14ac:dyDescent="0.25"/>
    <row r="1274" ht="12" customHeight="1" x14ac:dyDescent="0.25"/>
    <row r="1275" ht="12" customHeight="1" x14ac:dyDescent="0.25"/>
    <row r="1276" ht="12" customHeight="1" x14ac:dyDescent="0.25"/>
    <row r="1277" ht="12" customHeight="1" x14ac:dyDescent="0.25"/>
    <row r="1278" ht="12" customHeight="1" x14ac:dyDescent="0.25"/>
    <row r="1279" ht="12" customHeight="1" x14ac:dyDescent="0.25"/>
    <row r="1280" ht="12" customHeight="1" x14ac:dyDescent="0.25"/>
    <row r="1281" ht="12" customHeight="1" x14ac:dyDescent="0.25"/>
    <row r="1282" ht="12" customHeight="1" x14ac:dyDescent="0.25"/>
    <row r="1283" ht="12" customHeight="1" x14ac:dyDescent="0.25"/>
    <row r="1284" ht="12" customHeight="1" x14ac:dyDescent="0.25"/>
    <row r="1285" ht="12" customHeight="1" x14ac:dyDescent="0.25"/>
    <row r="1286" ht="12" customHeight="1" x14ac:dyDescent="0.25"/>
    <row r="1287" ht="12" customHeight="1" x14ac:dyDescent="0.25"/>
    <row r="1288" ht="12" customHeight="1" x14ac:dyDescent="0.25"/>
    <row r="1289" ht="12" customHeight="1" x14ac:dyDescent="0.25"/>
    <row r="1290" ht="12" customHeight="1" x14ac:dyDescent="0.25"/>
    <row r="1291" ht="12" customHeight="1" x14ac:dyDescent="0.25"/>
    <row r="1292" ht="12" customHeight="1" x14ac:dyDescent="0.25"/>
    <row r="1293" ht="12" customHeight="1" x14ac:dyDescent="0.25"/>
    <row r="1294" ht="12" customHeight="1" x14ac:dyDescent="0.25"/>
    <row r="1295" ht="12" customHeight="1" x14ac:dyDescent="0.25"/>
    <row r="1296" ht="12" customHeight="1" x14ac:dyDescent="0.25"/>
    <row r="1297" ht="12" customHeight="1" x14ac:dyDescent="0.25"/>
    <row r="1298" ht="12" customHeight="1" x14ac:dyDescent="0.25"/>
    <row r="1299" ht="12" customHeight="1" x14ac:dyDescent="0.25"/>
    <row r="1300" ht="12" customHeight="1" x14ac:dyDescent="0.25"/>
    <row r="1301" ht="12" customHeight="1" x14ac:dyDescent="0.25"/>
    <row r="1302" ht="12" customHeight="1" x14ac:dyDescent="0.25"/>
    <row r="1303" ht="12" customHeight="1" x14ac:dyDescent="0.25"/>
    <row r="1304" ht="12" customHeight="1" x14ac:dyDescent="0.25"/>
    <row r="1305" ht="12" customHeight="1" x14ac:dyDescent="0.25"/>
    <row r="1306" ht="12" customHeight="1" x14ac:dyDescent="0.25"/>
    <row r="1307" ht="12" customHeight="1" x14ac:dyDescent="0.25"/>
    <row r="1308" ht="12" customHeight="1" x14ac:dyDescent="0.25"/>
    <row r="1309" ht="12" customHeight="1" x14ac:dyDescent="0.25"/>
    <row r="1310" ht="12" customHeight="1" x14ac:dyDescent="0.25"/>
    <row r="1311" ht="12" customHeight="1" x14ac:dyDescent="0.25"/>
    <row r="1312" ht="12" customHeight="1" x14ac:dyDescent="0.25"/>
    <row r="1313" ht="12" customHeight="1" x14ac:dyDescent="0.25"/>
    <row r="1314" ht="12" customHeight="1" x14ac:dyDescent="0.25"/>
    <row r="1315" ht="12" customHeight="1" x14ac:dyDescent="0.25"/>
    <row r="1316" ht="12" customHeight="1" x14ac:dyDescent="0.25"/>
    <row r="1317" ht="12" customHeight="1" x14ac:dyDescent="0.25"/>
    <row r="1318" ht="12" customHeight="1" x14ac:dyDescent="0.25"/>
    <row r="1319" ht="12" customHeight="1" x14ac:dyDescent="0.25"/>
    <row r="1320" ht="12" customHeight="1" x14ac:dyDescent="0.25"/>
    <row r="1321" ht="12" customHeight="1" x14ac:dyDescent="0.25"/>
    <row r="1322" ht="12" customHeight="1" x14ac:dyDescent="0.25"/>
    <row r="1323" ht="12" customHeight="1" x14ac:dyDescent="0.25"/>
    <row r="1324" ht="12" customHeight="1" x14ac:dyDescent="0.25"/>
    <row r="1325" ht="12" customHeight="1" x14ac:dyDescent="0.25"/>
    <row r="1326" ht="12" customHeight="1" x14ac:dyDescent="0.25"/>
    <row r="1327" ht="12" customHeight="1" x14ac:dyDescent="0.25"/>
    <row r="1328" ht="12" customHeight="1" x14ac:dyDescent="0.25"/>
    <row r="1329" ht="12" customHeight="1" x14ac:dyDescent="0.25"/>
    <row r="1330" ht="12" customHeight="1" x14ac:dyDescent="0.25"/>
    <row r="1331" ht="12" customHeight="1" x14ac:dyDescent="0.25"/>
    <row r="1332" ht="12" customHeight="1" x14ac:dyDescent="0.25"/>
    <row r="1333" ht="12" customHeight="1" x14ac:dyDescent="0.25"/>
    <row r="1334" ht="12" customHeight="1" x14ac:dyDescent="0.25"/>
    <row r="1335" ht="12" customHeight="1" x14ac:dyDescent="0.25"/>
    <row r="1336" ht="12" customHeight="1" x14ac:dyDescent="0.25"/>
    <row r="1337" ht="12" customHeight="1" x14ac:dyDescent="0.25"/>
    <row r="1338" ht="12" customHeight="1" x14ac:dyDescent="0.25"/>
    <row r="1339" ht="12" customHeight="1" x14ac:dyDescent="0.25"/>
    <row r="1340" ht="12" customHeight="1" x14ac:dyDescent="0.25"/>
    <row r="1341" ht="12" customHeight="1" x14ac:dyDescent="0.25"/>
    <row r="1342" ht="12" customHeight="1" x14ac:dyDescent="0.25"/>
    <row r="1343" ht="12" customHeight="1" x14ac:dyDescent="0.25"/>
    <row r="1344" ht="12" customHeight="1" x14ac:dyDescent="0.25"/>
    <row r="1345" ht="12" customHeight="1" x14ac:dyDescent="0.25"/>
    <row r="1346" ht="12" customHeight="1" x14ac:dyDescent="0.25"/>
    <row r="1347" ht="12" customHeight="1" x14ac:dyDescent="0.25"/>
    <row r="1348" ht="12" customHeight="1" x14ac:dyDescent="0.25"/>
    <row r="1349" ht="12" customHeight="1" x14ac:dyDescent="0.25"/>
    <row r="1350" ht="12" customHeight="1" x14ac:dyDescent="0.25"/>
    <row r="1351" ht="12" customHeight="1" x14ac:dyDescent="0.25"/>
    <row r="1352" ht="12" customHeight="1" x14ac:dyDescent="0.25"/>
    <row r="1353" ht="12" customHeight="1" x14ac:dyDescent="0.25"/>
    <row r="1354" ht="12" customHeight="1" x14ac:dyDescent="0.25"/>
    <row r="1355" ht="12" customHeight="1" x14ac:dyDescent="0.25"/>
    <row r="1356" ht="12" customHeight="1" x14ac:dyDescent="0.25"/>
    <row r="1357" ht="12" customHeight="1" x14ac:dyDescent="0.25"/>
    <row r="1358" ht="12" customHeight="1" x14ac:dyDescent="0.25"/>
    <row r="1359" ht="12" customHeight="1" x14ac:dyDescent="0.25"/>
    <row r="1360" ht="12" customHeight="1" x14ac:dyDescent="0.25"/>
    <row r="1361" ht="12" customHeight="1" x14ac:dyDescent="0.25"/>
    <row r="1362" ht="12" customHeight="1" x14ac:dyDescent="0.25"/>
    <row r="1363" ht="12" customHeight="1" x14ac:dyDescent="0.25"/>
    <row r="1364" ht="12" customHeight="1" x14ac:dyDescent="0.25"/>
    <row r="1365" ht="12" customHeight="1" x14ac:dyDescent="0.25"/>
    <row r="1366" ht="12" customHeight="1" x14ac:dyDescent="0.25"/>
    <row r="1367" ht="12" customHeight="1" x14ac:dyDescent="0.25"/>
    <row r="1368" ht="12" customHeight="1" x14ac:dyDescent="0.25"/>
    <row r="1369" ht="12" customHeight="1" x14ac:dyDescent="0.25"/>
    <row r="1370" ht="12" customHeight="1" x14ac:dyDescent="0.25"/>
    <row r="1371" ht="12" customHeight="1" x14ac:dyDescent="0.25"/>
    <row r="1372" ht="12" customHeight="1" x14ac:dyDescent="0.25"/>
    <row r="1373" ht="12" customHeight="1" x14ac:dyDescent="0.25"/>
    <row r="1374" ht="12" customHeight="1" x14ac:dyDescent="0.25"/>
    <row r="1375" ht="12" customHeight="1" x14ac:dyDescent="0.25"/>
    <row r="1376" ht="12" customHeight="1" x14ac:dyDescent="0.25"/>
    <row r="1377" ht="12" customHeight="1" x14ac:dyDescent="0.25"/>
    <row r="1378" ht="12" customHeight="1" x14ac:dyDescent="0.25"/>
    <row r="1379" ht="12" customHeight="1" x14ac:dyDescent="0.25"/>
    <row r="1380" ht="12" customHeight="1" x14ac:dyDescent="0.25"/>
    <row r="1381" ht="12" customHeight="1" x14ac:dyDescent="0.25"/>
    <row r="1382" ht="12" customHeight="1" x14ac:dyDescent="0.25"/>
    <row r="1383" ht="12" customHeight="1" x14ac:dyDescent="0.25"/>
    <row r="1384" ht="12" customHeight="1" x14ac:dyDescent="0.25"/>
    <row r="1385" ht="12" customHeight="1" x14ac:dyDescent="0.25"/>
    <row r="1386" ht="12" customHeight="1" x14ac:dyDescent="0.25"/>
    <row r="1387" ht="12" customHeight="1" x14ac:dyDescent="0.25"/>
    <row r="1388" ht="12" customHeight="1" x14ac:dyDescent="0.25"/>
    <row r="1389" ht="12" customHeight="1" x14ac:dyDescent="0.25"/>
    <row r="1390" ht="12" customHeight="1" x14ac:dyDescent="0.25"/>
    <row r="1391" ht="12" customHeight="1" x14ac:dyDescent="0.25"/>
    <row r="1392" ht="12" customHeight="1" x14ac:dyDescent="0.25"/>
    <row r="1393" ht="12" customHeight="1" x14ac:dyDescent="0.25"/>
    <row r="1394" ht="12" customHeight="1" x14ac:dyDescent="0.25"/>
    <row r="1395" ht="12" customHeight="1" x14ac:dyDescent="0.25"/>
    <row r="1396" ht="12" customHeight="1" x14ac:dyDescent="0.25"/>
    <row r="1397" ht="12" customHeight="1" x14ac:dyDescent="0.25"/>
    <row r="1398" ht="12" customHeight="1" x14ac:dyDescent="0.25"/>
    <row r="1399" ht="12" customHeight="1" x14ac:dyDescent="0.25"/>
    <row r="1400" ht="12" customHeight="1" x14ac:dyDescent="0.25"/>
    <row r="1401" ht="12" customHeight="1" x14ac:dyDescent="0.25"/>
    <row r="1402" ht="12" customHeight="1" x14ac:dyDescent="0.25"/>
    <row r="1403" ht="12" customHeight="1" x14ac:dyDescent="0.25"/>
    <row r="1404" ht="12" customHeight="1" x14ac:dyDescent="0.25"/>
    <row r="1405" ht="12" customHeight="1" x14ac:dyDescent="0.25"/>
    <row r="1406" ht="12" customHeight="1" x14ac:dyDescent="0.25"/>
    <row r="1407" ht="12" customHeight="1" x14ac:dyDescent="0.25"/>
    <row r="1408" ht="12" customHeight="1" x14ac:dyDescent="0.25"/>
    <row r="1409" ht="12" customHeight="1" x14ac:dyDescent="0.25"/>
    <row r="1410" ht="12" customHeight="1" x14ac:dyDescent="0.25"/>
    <row r="1411" ht="12" customHeight="1" x14ac:dyDescent="0.25"/>
    <row r="1412" ht="12" customHeight="1" x14ac:dyDescent="0.25"/>
    <row r="1413" ht="12" customHeight="1" x14ac:dyDescent="0.25"/>
    <row r="1414" ht="12" customHeight="1" x14ac:dyDescent="0.25"/>
    <row r="1415" ht="12" customHeight="1" x14ac:dyDescent="0.25"/>
    <row r="1416" ht="12" customHeight="1" x14ac:dyDescent="0.25"/>
    <row r="1417" ht="12" customHeight="1" x14ac:dyDescent="0.25"/>
    <row r="1418" ht="12" customHeight="1" x14ac:dyDescent="0.25"/>
    <row r="1419" ht="12" customHeight="1" x14ac:dyDescent="0.25"/>
    <row r="1420" ht="12" customHeight="1" x14ac:dyDescent="0.25"/>
    <row r="1421" ht="12" customHeight="1" x14ac:dyDescent="0.25"/>
    <row r="1422" ht="12" customHeight="1" x14ac:dyDescent="0.25"/>
    <row r="1423" ht="12" customHeight="1" x14ac:dyDescent="0.25"/>
    <row r="1424" ht="12" customHeight="1" x14ac:dyDescent="0.25"/>
    <row r="1425" ht="12" customHeight="1" x14ac:dyDescent="0.25"/>
    <row r="1426" ht="12" customHeight="1" x14ac:dyDescent="0.25"/>
    <row r="1427" ht="12" customHeight="1" x14ac:dyDescent="0.25"/>
    <row r="1428" ht="12" customHeight="1" x14ac:dyDescent="0.25"/>
    <row r="1429" ht="12" customHeight="1" x14ac:dyDescent="0.25"/>
    <row r="1430" ht="12" customHeight="1" x14ac:dyDescent="0.25"/>
    <row r="1431" ht="12" customHeight="1" x14ac:dyDescent="0.25"/>
    <row r="1432" ht="12" customHeight="1" x14ac:dyDescent="0.25"/>
    <row r="1433" ht="12" customHeight="1" x14ac:dyDescent="0.25"/>
    <row r="1434" ht="12" customHeight="1" x14ac:dyDescent="0.25"/>
    <row r="1435" ht="12" customHeight="1" x14ac:dyDescent="0.25"/>
    <row r="1436" ht="12" customHeight="1" x14ac:dyDescent="0.25"/>
    <row r="1437" ht="12" customHeight="1" x14ac:dyDescent="0.25"/>
    <row r="1438" ht="12" customHeight="1" x14ac:dyDescent="0.25"/>
    <row r="1439" ht="12" customHeight="1" x14ac:dyDescent="0.25"/>
    <row r="1440" ht="12" customHeight="1" x14ac:dyDescent="0.25"/>
    <row r="1441" ht="12" customHeight="1" x14ac:dyDescent="0.25"/>
    <row r="1442" ht="12" customHeight="1" x14ac:dyDescent="0.25"/>
    <row r="1443" ht="12" customHeight="1" x14ac:dyDescent="0.25"/>
    <row r="1444" ht="12" customHeight="1" x14ac:dyDescent="0.25"/>
    <row r="1445" ht="12" customHeight="1" x14ac:dyDescent="0.25"/>
    <row r="1446" ht="12" customHeight="1" x14ac:dyDescent="0.25"/>
    <row r="1447" ht="12" customHeight="1" x14ac:dyDescent="0.25"/>
    <row r="1448" ht="12" customHeight="1" x14ac:dyDescent="0.25"/>
    <row r="1449" ht="12" customHeight="1" x14ac:dyDescent="0.25"/>
    <row r="1450" ht="12" customHeight="1" x14ac:dyDescent="0.25"/>
    <row r="1451" ht="12" customHeight="1" x14ac:dyDescent="0.25"/>
    <row r="1452" ht="12" customHeight="1" x14ac:dyDescent="0.25"/>
    <row r="1453" ht="12" customHeight="1" x14ac:dyDescent="0.25"/>
    <row r="1454" ht="12" customHeight="1" x14ac:dyDescent="0.25"/>
    <row r="1455" ht="12" customHeight="1" x14ac:dyDescent="0.25"/>
    <row r="1456" ht="12" customHeight="1" x14ac:dyDescent="0.25"/>
    <row r="1457" ht="12" customHeight="1" x14ac:dyDescent="0.25"/>
    <row r="1458" ht="12" customHeight="1" x14ac:dyDescent="0.25"/>
    <row r="1459" ht="12" customHeight="1" x14ac:dyDescent="0.25"/>
    <row r="1460" ht="12" customHeight="1" x14ac:dyDescent="0.25"/>
    <row r="1461" ht="12" customHeight="1" x14ac:dyDescent="0.25"/>
    <row r="1462" ht="12" customHeight="1" x14ac:dyDescent="0.25"/>
    <row r="1463" ht="12" customHeight="1" x14ac:dyDescent="0.25"/>
    <row r="1464" ht="12" customHeight="1" x14ac:dyDescent="0.25"/>
    <row r="1465" ht="12" customHeight="1" x14ac:dyDescent="0.25"/>
    <row r="1466" ht="12" customHeight="1" x14ac:dyDescent="0.25"/>
    <row r="1467" ht="12" customHeight="1" x14ac:dyDescent="0.25"/>
    <row r="1468" ht="12" customHeight="1" x14ac:dyDescent="0.25"/>
    <row r="1469" ht="12" customHeight="1" x14ac:dyDescent="0.25"/>
    <row r="1470" ht="12" customHeight="1" x14ac:dyDescent="0.25"/>
    <row r="1471" ht="12" customHeight="1" x14ac:dyDescent="0.25"/>
    <row r="1472" ht="12" customHeight="1" x14ac:dyDescent="0.25"/>
    <row r="1473" ht="12" customHeight="1" x14ac:dyDescent="0.25"/>
    <row r="1474" ht="12" customHeight="1" x14ac:dyDescent="0.25"/>
    <row r="1475" ht="12" customHeight="1" x14ac:dyDescent="0.25"/>
    <row r="1476" ht="12" customHeight="1" x14ac:dyDescent="0.25"/>
    <row r="1477" ht="12" customHeight="1" x14ac:dyDescent="0.25"/>
    <row r="1478" ht="12" customHeight="1" x14ac:dyDescent="0.25"/>
    <row r="1479" ht="12" customHeight="1" x14ac:dyDescent="0.25"/>
    <row r="1480" ht="12" customHeight="1" x14ac:dyDescent="0.25"/>
    <row r="1481" ht="12" customHeight="1" x14ac:dyDescent="0.25"/>
    <row r="1482" ht="12" customHeight="1" x14ac:dyDescent="0.25"/>
    <row r="1483" ht="12" customHeight="1" x14ac:dyDescent="0.25"/>
    <row r="1484" ht="12" customHeight="1" x14ac:dyDescent="0.25"/>
    <row r="1485" ht="12" customHeight="1" x14ac:dyDescent="0.25"/>
    <row r="1486" ht="12" customHeight="1" x14ac:dyDescent="0.25"/>
    <row r="1487" ht="12" customHeight="1" x14ac:dyDescent="0.25"/>
    <row r="1488" ht="12" customHeight="1" x14ac:dyDescent="0.25"/>
    <row r="1489" ht="12" customHeight="1" x14ac:dyDescent="0.25"/>
    <row r="1490" ht="12" customHeight="1" x14ac:dyDescent="0.25"/>
    <row r="1491" ht="12" customHeight="1" x14ac:dyDescent="0.25"/>
    <row r="1492" ht="12" customHeight="1" x14ac:dyDescent="0.25"/>
    <row r="1493" ht="12" customHeight="1" x14ac:dyDescent="0.25"/>
    <row r="1494" ht="12" customHeight="1" x14ac:dyDescent="0.25"/>
    <row r="1495" ht="12" customHeight="1" x14ac:dyDescent="0.25"/>
    <row r="1496" ht="12" customHeight="1" x14ac:dyDescent="0.25"/>
    <row r="1497" ht="12" customHeight="1" x14ac:dyDescent="0.25"/>
    <row r="1498" ht="12" customHeight="1" x14ac:dyDescent="0.25"/>
    <row r="1499" ht="12" customHeight="1" x14ac:dyDescent="0.25"/>
    <row r="1500" ht="12" customHeight="1" x14ac:dyDescent="0.25"/>
    <row r="1501" ht="12" customHeight="1" x14ac:dyDescent="0.25"/>
    <row r="1502" ht="12" customHeight="1" x14ac:dyDescent="0.25"/>
    <row r="1503" ht="12" customHeight="1" x14ac:dyDescent="0.25"/>
    <row r="1504" ht="12" customHeight="1" x14ac:dyDescent="0.25"/>
    <row r="1505" ht="12" customHeight="1" x14ac:dyDescent="0.25"/>
    <row r="1506" ht="12" customHeight="1" x14ac:dyDescent="0.25"/>
    <row r="1507" ht="12" customHeight="1" x14ac:dyDescent="0.25"/>
    <row r="1508" ht="12" customHeight="1" x14ac:dyDescent="0.25"/>
    <row r="1509" ht="12" customHeight="1" x14ac:dyDescent="0.25"/>
    <row r="1510" ht="12" customHeight="1" x14ac:dyDescent="0.25"/>
    <row r="1511" ht="12" customHeight="1" x14ac:dyDescent="0.25"/>
    <row r="1512" ht="12" customHeight="1" x14ac:dyDescent="0.25"/>
    <row r="1513" ht="12" customHeight="1" x14ac:dyDescent="0.25"/>
    <row r="1514" ht="12" customHeight="1" x14ac:dyDescent="0.25"/>
    <row r="1515" ht="12" customHeight="1" x14ac:dyDescent="0.25"/>
    <row r="1516" ht="12" customHeight="1" x14ac:dyDescent="0.25"/>
    <row r="1517" ht="12" customHeight="1" x14ac:dyDescent="0.25"/>
    <row r="1518" ht="12" customHeight="1" x14ac:dyDescent="0.25"/>
    <row r="1519" ht="12" customHeight="1" x14ac:dyDescent="0.25"/>
    <row r="1520" ht="12" customHeight="1" x14ac:dyDescent="0.25"/>
    <row r="1521" ht="12" customHeight="1" x14ac:dyDescent="0.25"/>
    <row r="1522" ht="12" customHeight="1" x14ac:dyDescent="0.25"/>
    <row r="1523" ht="12" customHeight="1" x14ac:dyDescent="0.25"/>
    <row r="1524" ht="12" customHeight="1" x14ac:dyDescent="0.25"/>
    <row r="1525" ht="12" customHeight="1" x14ac:dyDescent="0.25"/>
    <row r="1526" ht="12" customHeight="1" x14ac:dyDescent="0.25"/>
    <row r="1527" ht="12" customHeight="1" x14ac:dyDescent="0.25"/>
    <row r="1528" ht="12" customHeight="1" x14ac:dyDescent="0.25"/>
    <row r="1529" ht="12" customHeight="1" x14ac:dyDescent="0.25"/>
    <row r="1530" ht="12" customHeight="1" x14ac:dyDescent="0.25"/>
    <row r="1531" ht="12" customHeight="1" x14ac:dyDescent="0.25"/>
    <row r="1532" ht="12" customHeight="1" x14ac:dyDescent="0.25"/>
    <row r="1533" ht="12" customHeight="1" x14ac:dyDescent="0.25"/>
    <row r="1534" ht="12" customHeight="1" x14ac:dyDescent="0.25"/>
    <row r="1535" ht="12" customHeight="1" x14ac:dyDescent="0.25"/>
    <row r="1536" ht="12" customHeight="1" x14ac:dyDescent="0.25"/>
    <row r="1537" ht="12" customHeight="1" x14ac:dyDescent="0.25"/>
    <row r="1538" ht="12" customHeight="1" x14ac:dyDescent="0.25"/>
    <row r="1539" ht="12" customHeight="1" x14ac:dyDescent="0.25"/>
    <row r="1540" ht="12" customHeight="1" x14ac:dyDescent="0.25"/>
    <row r="1541" ht="12" customHeight="1" x14ac:dyDescent="0.25"/>
    <row r="1542" ht="12" customHeight="1" x14ac:dyDescent="0.25"/>
    <row r="1543" ht="12" customHeight="1" x14ac:dyDescent="0.25"/>
    <row r="1544" ht="12" customHeight="1" x14ac:dyDescent="0.25"/>
    <row r="1545" ht="12" customHeight="1" x14ac:dyDescent="0.25"/>
    <row r="1546" ht="12" customHeight="1" x14ac:dyDescent="0.25"/>
    <row r="1547" ht="12" customHeight="1" x14ac:dyDescent="0.25"/>
    <row r="1548" ht="12" customHeight="1" x14ac:dyDescent="0.25"/>
    <row r="1549" ht="12" customHeight="1" x14ac:dyDescent="0.25"/>
    <row r="1550" ht="12" customHeight="1" x14ac:dyDescent="0.25"/>
    <row r="1551" ht="12" customHeight="1" x14ac:dyDescent="0.25"/>
    <row r="1552" ht="12" customHeight="1" x14ac:dyDescent="0.25"/>
    <row r="1553" ht="12" customHeight="1" x14ac:dyDescent="0.25"/>
    <row r="1554" ht="12" customHeight="1" x14ac:dyDescent="0.25"/>
    <row r="1555" ht="12" customHeight="1" x14ac:dyDescent="0.25"/>
    <row r="1556" ht="12" customHeight="1" x14ac:dyDescent="0.25"/>
    <row r="1557" ht="12" customHeight="1" x14ac:dyDescent="0.25"/>
    <row r="1558" ht="12" customHeight="1" x14ac:dyDescent="0.25"/>
    <row r="1559" ht="12" customHeight="1" x14ac:dyDescent="0.25"/>
    <row r="1560" ht="12" customHeight="1" x14ac:dyDescent="0.25"/>
    <row r="1561" ht="12" customHeight="1" x14ac:dyDescent="0.25"/>
    <row r="1562" ht="12" customHeight="1" x14ac:dyDescent="0.25"/>
    <row r="1563" ht="12" customHeight="1" x14ac:dyDescent="0.25"/>
    <row r="1564" ht="12" customHeight="1" x14ac:dyDescent="0.25"/>
    <row r="1565" ht="12" customHeight="1" x14ac:dyDescent="0.25"/>
    <row r="1566" ht="12" customHeight="1" x14ac:dyDescent="0.25"/>
    <row r="1567" ht="12" customHeight="1" x14ac:dyDescent="0.25"/>
    <row r="1568" ht="12" customHeight="1" x14ac:dyDescent="0.25"/>
    <row r="1569" ht="12" customHeight="1" x14ac:dyDescent="0.25"/>
    <row r="1570" ht="12" customHeight="1" x14ac:dyDescent="0.25"/>
    <row r="1571" ht="12" customHeight="1" x14ac:dyDescent="0.25"/>
    <row r="1572" ht="12" customHeight="1" x14ac:dyDescent="0.25"/>
    <row r="1573" ht="12" customHeight="1" x14ac:dyDescent="0.25"/>
    <row r="1574" ht="12" customHeight="1" x14ac:dyDescent="0.25"/>
    <row r="1575" ht="12" customHeight="1" x14ac:dyDescent="0.25"/>
    <row r="1576" ht="12" customHeight="1" x14ac:dyDescent="0.25"/>
    <row r="1577" ht="12" customHeight="1" x14ac:dyDescent="0.25"/>
    <row r="1578" ht="12" customHeight="1" x14ac:dyDescent="0.25"/>
    <row r="1579" ht="12" customHeight="1" x14ac:dyDescent="0.25"/>
    <row r="1580" ht="12" customHeight="1" x14ac:dyDescent="0.25"/>
    <row r="1581" ht="12" customHeight="1" x14ac:dyDescent="0.25"/>
    <row r="1582" ht="12" customHeight="1" x14ac:dyDescent="0.25"/>
    <row r="1583" ht="12" customHeight="1" x14ac:dyDescent="0.25"/>
    <row r="1584" ht="12" customHeight="1" x14ac:dyDescent="0.25"/>
    <row r="1585" ht="12" customHeight="1" x14ac:dyDescent="0.25"/>
    <row r="1586" ht="12" customHeight="1" x14ac:dyDescent="0.25"/>
    <row r="1587" ht="12" customHeight="1" x14ac:dyDescent="0.25"/>
    <row r="1588" ht="12" customHeight="1" x14ac:dyDescent="0.25"/>
    <row r="1589" ht="12" customHeight="1" x14ac:dyDescent="0.25"/>
    <row r="1590" ht="12" customHeight="1" x14ac:dyDescent="0.25"/>
    <row r="1591" ht="12" customHeight="1" x14ac:dyDescent="0.25"/>
    <row r="1592" ht="12" customHeight="1" x14ac:dyDescent="0.25"/>
    <row r="1593" ht="12" customHeight="1" x14ac:dyDescent="0.25"/>
    <row r="1594" ht="12" customHeight="1" x14ac:dyDescent="0.25"/>
    <row r="1595" ht="12" customHeight="1" x14ac:dyDescent="0.25"/>
    <row r="1596" ht="12" customHeight="1" x14ac:dyDescent="0.25"/>
    <row r="1597" ht="12" customHeight="1" x14ac:dyDescent="0.25"/>
    <row r="1598" ht="12" customHeight="1" x14ac:dyDescent="0.25"/>
    <row r="1599" ht="12" customHeight="1" x14ac:dyDescent="0.25"/>
    <row r="1600" ht="12" customHeight="1" x14ac:dyDescent="0.25"/>
    <row r="1601" ht="12" customHeight="1" x14ac:dyDescent="0.25"/>
    <row r="1602" ht="12" customHeight="1" x14ac:dyDescent="0.25"/>
    <row r="1603" ht="12" customHeight="1" x14ac:dyDescent="0.25"/>
    <row r="1604" ht="12" customHeight="1" x14ac:dyDescent="0.25"/>
    <row r="1605" ht="12" customHeight="1" x14ac:dyDescent="0.25"/>
    <row r="1606" ht="12" customHeight="1" x14ac:dyDescent="0.25"/>
    <row r="1607" ht="12" customHeight="1" x14ac:dyDescent="0.25"/>
    <row r="1608" ht="12" customHeight="1" x14ac:dyDescent="0.25"/>
    <row r="1609" ht="12" customHeight="1" x14ac:dyDescent="0.25"/>
    <row r="1610" ht="12" customHeight="1" x14ac:dyDescent="0.25"/>
    <row r="1611" ht="12" customHeight="1" x14ac:dyDescent="0.25"/>
    <row r="1612" ht="12" customHeight="1" x14ac:dyDescent="0.25"/>
    <row r="1613" ht="12" customHeight="1" x14ac:dyDescent="0.25"/>
    <row r="1614" ht="12" customHeight="1" x14ac:dyDescent="0.25"/>
    <row r="1615" ht="12" customHeight="1" x14ac:dyDescent="0.25"/>
    <row r="1616" ht="12" customHeight="1" x14ac:dyDescent="0.25"/>
    <row r="1617" ht="12" customHeight="1" x14ac:dyDescent="0.25"/>
    <row r="1618" ht="12" customHeight="1" x14ac:dyDescent="0.25"/>
    <row r="1619" ht="12" customHeight="1" x14ac:dyDescent="0.25"/>
    <row r="1620" ht="12" customHeight="1" x14ac:dyDescent="0.25"/>
    <row r="1621" ht="12" customHeight="1" x14ac:dyDescent="0.25"/>
    <row r="1622" ht="12" customHeight="1" x14ac:dyDescent="0.25"/>
    <row r="1623" ht="12" customHeight="1" x14ac:dyDescent="0.25"/>
    <row r="1624" ht="12" customHeight="1" x14ac:dyDescent="0.25"/>
    <row r="1625" ht="12" customHeight="1" x14ac:dyDescent="0.25"/>
    <row r="1626" ht="12" customHeight="1" x14ac:dyDescent="0.25"/>
    <row r="1627" ht="12" customHeight="1" x14ac:dyDescent="0.25"/>
    <row r="1628" ht="12" customHeight="1" x14ac:dyDescent="0.25"/>
    <row r="1629" ht="12" customHeight="1" x14ac:dyDescent="0.25"/>
    <row r="1630" ht="12" customHeight="1" x14ac:dyDescent="0.25"/>
    <row r="1631" ht="12" customHeight="1" x14ac:dyDescent="0.25"/>
    <row r="1632" ht="12" customHeight="1" x14ac:dyDescent="0.25"/>
    <row r="1633" ht="12" customHeight="1" x14ac:dyDescent="0.25"/>
    <row r="1634" ht="12" customHeight="1" x14ac:dyDescent="0.25"/>
    <row r="1635" ht="12" customHeight="1" x14ac:dyDescent="0.25"/>
    <row r="1636" ht="12" customHeight="1" x14ac:dyDescent="0.25"/>
    <row r="1637" ht="12" customHeight="1" x14ac:dyDescent="0.25"/>
    <row r="1638" ht="12" customHeight="1" x14ac:dyDescent="0.25"/>
    <row r="1639" ht="12" customHeight="1" x14ac:dyDescent="0.25"/>
    <row r="1640" ht="12" customHeight="1" x14ac:dyDescent="0.25"/>
    <row r="1641" ht="12" customHeight="1" x14ac:dyDescent="0.25"/>
    <row r="1642" ht="12" customHeight="1" x14ac:dyDescent="0.25"/>
    <row r="1643" ht="12" customHeight="1" x14ac:dyDescent="0.25"/>
    <row r="1644" ht="12" customHeight="1" x14ac:dyDescent="0.25"/>
    <row r="1645" ht="12" customHeight="1" x14ac:dyDescent="0.25"/>
    <row r="1646" ht="12" customHeight="1" x14ac:dyDescent="0.25"/>
    <row r="1647" ht="12" customHeight="1" x14ac:dyDescent="0.25"/>
    <row r="1648" ht="12" customHeight="1" x14ac:dyDescent="0.25"/>
    <row r="1649" ht="12" customHeight="1" x14ac:dyDescent="0.25"/>
    <row r="1650" ht="12" customHeight="1" x14ac:dyDescent="0.25"/>
    <row r="1651" ht="12" customHeight="1" x14ac:dyDescent="0.25"/>
    <row r="1652" ht="12" customHeight="1" x14ac:dyDescent="0.25"/>
    <row r="1653" ht="12" customHeight="1" x14ac:dyDescent="0.25"/>
    <row r="1654" ht="12" customHeight="1" x14ac:dyDescent="0.25"/>
    <row r="1655" ht="12" customHeight="1" x14ac:dyDescent="0.25"/>
    <row r="1656" ht="12" customHeight="1" x14ac:dyDescent="0.25"/>
    <row r="1657" ht="12" customHeight="1" x14ac:dyDescent="0.25"/>
    <row r="1658" ht="12" customHeight="1" x14ac:dyDescent="0.25"/>
    <row r="1659" ht="12" customHeight="1" x14ac:dyDescent="0.25"/>
    <row r="1660" ht="12" customHeight="1" x14ac:dyDescent="0.25"/>
    <row r="1661" ht="12" customHeight="1" x14ac:dyDescent="0.25"/>
    <row r="1662" ht="12" customHeight="1" x14ac:dyDescent="0.25"/>
    <row r="1663" ht="12" customHeight="1" x14ac:dyDescent="0.25"/>
    <row r="1664" ht="12" customHeight="1" x14ac:dyDescent="0.25"/>
    <row r="1665" ht="12" customHeight="1" x14ac:dyDescent="0.25"/>
    <row r="1666" ht="12" customHeight="1" x14ac:dyDescent="0.25"/>
    <row r="1667" ht="12" customHeight="1" x14ac:dyDescent="0.25"/>
    <row r="1668" ht="12" customHeight="1" x14ac:dyDescent="0.25"/>
    <row r="1669" ht="12" customHeight="1" x14ac:dyDescent="0.25"/>
    <row r="1670" ht="12" customHeight="1" x14ac:dyDescent="0.25"/>
    <row r="1671" ht="12" customHeight="1" x14ac:dyDescent="0.25"/>
    <row r="1672" ht="12" customHeight="1" x14ac:dyDescent="0.25"/>
    <row r="1673" ht="12" customHeight="1" x14ac:dyDescent="0.25"/>
    <row r="1674" ht="12" customHeight="1" x14ac:dyDescent="0.25"/>
    <row r="1675" ht="12" customHeight="1" x14ac:dyDescent="0.25"/>
    <row r="1676" ht="12" customHeight="1" x14ac:dyDescent="0.25"/>
    <row r="1677" ht="12" customHeight="1" x14ac:dyDescent="0.25"/>
    <row r="1678" ht="12" customHeight="1" x14ac:dyDescent="0.25"/>
    <row r="1679" ht="12" customHeight="1" x14ac:dyDescent="0.25"/>
    <row r="1680" ht="12" customHeight="1" x14ac:dyDescent="0.25"/>
    <row r="1681" ht="12" customHeight="1" x14ac:dyDescent="0.25"/>
    <row r="1682" ht="12" customHeight="1" x14ac:dyDescent="0.25"/>
    <row r="1683" ht="12" customHeight="1" x14ac:dyDescent="0.25"/>
    <row r="1684" ht="12" customHeight="1" x14ac:dyDescent="0.25"/>
    <row r="1685" ht="12" customHeight="1" x14ac:dyDescent="0.25"/>
    <row r="1686" ht="12" customHeight="1" x14ac:dyDescent="0.25"/>
    <row r="1687" ht="12" customHeight="1" x14ac:dyDescent="0.25"/>
    <row r="1688" ht="12" customHeight="1" x14ac:dyDescent="0.25"/>
    <row r="1689" ht="12" customHeight="1" x14ac:dyDescent="0.25"/>
    <row r="1690" ht="12" customHeight="1" x14ac:dyDescent="0.25"/>
    <row r="1691" ht="12" customHeight="1" x14ac:dyDescent="0.25"/>
    <row r="1692" ht="12" customHeight="1" x14ac:dyDescent="0.25"/>
    <row r="1693" ht="12" customHeight="1" x14ac:dyDescent="0.25"/>
    <row r="1694" ht="12" customHeight="1" x14ac:dyDescent="0.25"/>
    <row r="1695" ht="12" customHeight="1" x14ac:dyDescent="0.25"/>
    <row r="1696" ht="12" customHeight="1" x14ac:dyDescent="0.25"/>
    <row r="1697" ht="12" customHeight="1" x14ac:dyDescent="0.25"/>
    <row r="1698" ht="12" customHeight="1" x14ac:dyDescent="0.25"/>
    <row r="1699" ht="12" customHeight="1" x14ac:dyDescent="0.25"/>
    <row r="1700" ht="12" customHeight="1" x14ac:dyDescent="0.25"/>
    <row r="1701" ht="12" customHeight="1" x14ac:dyDescent="0.25"/>
    <row r="1702" ht="12" customHeight="1" x14ac:dyDescent="0.25"/>
    <row r="1703" ht="12" customHeight="1" x14ac:dyDescent="0.25"/>
    <row r="1704" ht="12" customHeight="1" x14ac:dyDescent="0.25"/>
    <row r="1705" ht="12" customHeight="1" x14ac:dyDescent="0.25"/>
    <row r="1706" ht="12" customHeight="1" x14ac:dyDescent="0.25"/>
    <row r="1707" ht="12" customHeight="1" x14ac:dyDescent="0.25"/>
    <row r="1708" ht="12" customHeight="1" x14ac:dyDescent="0.25"/>
    <row r="1709" ht="12" customHeight="1" x14ac:dyDescent="0.25"/>
    <row r="1710" ht="12" customHeight="1" x14ac:dyDescent="0.25"/>
    <row r="1711" ht="12" customHeight="1" x14ac:dyDescent="0.25"/>
    <row r="1712" ht="12" customHeight="1" x14ac:dyDescent="0.25"/>
    <row r="1713" ht="12" customHeight="1" x14ac:dyDescent="0.25"/>
    <row r="1714" ht="12" customHeight="1" x14ac:dyDescent="0.25"/>
    <row r="1715" ht="12" customHeight="1" x14ac:dyDescent="0.25"/>
    <row r="1716" ht="12" customHeight="1" x14ac:dyDescent="0.25"/>
    <row r="1717" ht="12" customHeight="1" x14ac:dyDescent="0.25"/>
    <row r="1718" ht="12" customHeight="1" x14ac:dyDescent="0.25"/>
    <row r="1719" ht="12" customHeight="1" x14ac:dyDescent="0.25"/>
    <row r="1720" ht="12" customHeight="1" x14ac:dyDescent="0.25"/>
    <row r="1721" ht="12" customHeight="1" x14ac:dyDescent="0.25"/>
    <row r="1722" ht="12" customHeight="1" x14ac:dyDescent="0.25"/>
    <row r="1723" ht="12" customHeight="1" x14ac:dyDescent="0.25"/>
    <row r="1724" ht="12" customHeight="1" x14ac:dyDescent="0.25"/>
    <row r="1725" ht="12" customHeight="1" x14ac:dyDescent="0.25"/>
    <row r="1726" ht="12" customHeight="1" x14ac:dyDescent="0.25"/>
    <row r="1727" ht="12" customHeight="1" x14ac:dyDescent="0.25"/>
    <row r="1728" ht="12" customHeight="1" x14ac:dyDescent="0.25"/>
    <row r="1729" ht="12" customHeight="1" x14ac:dyDescent="0.25"/>
    <row r="1730" ht="12" customHeight="1" x14ac:dyDescent="0.25"/>
    <row r="1731" ht="12" customHeight="1" x14ac:dyDescent="0.25"/>
    <row r="1732" ht="12" customHeight="1" x14ac:dyDescent="0.25"/>
    <row r="1733" ht="12" customHeight="1" x14ac:dyDescent="0.25"/>
    <row r="1734" ht="12" customHeight="1" x14ac:dyDescent="0.25"/>
    <row r="1735" ht="12" customHeight="1" x14ac:dyDescent="0.25"/>
    <row r="1736" ht="12" customHeight="1" x14ac:dyDescent="0.25"/>
    <row r="1737" ht="12" customHeight="1" x14ac:dyDescent="0.25"/>
    <row r="1738" ht="12" customHeight="1" x14ac:dyDescent="0.25"/>
    <row r="1739" ht="12" customHeight="1" x14ac:dyDescent="0.25"/>
    <row r="1740" ht="12" customHeight="1" x14ac:dyDescent="0.25"/>
    <row r="1741" ht="12" customHeight="1" x14ac:dyDescent="0.25"/>
    <row r="1742" ht="12" customHeight="1" x14ac:dyDescent="0.25"/>
    <row r="1743" ht="12" customHeight="1" x14ac:dyDescent="0.25"/>
    <row r="1744" ht="12" customHeight="1" x14ac:dyDescent="0.25"/>
    <row r="1745" ht="12" customHeight="1" x14ac:dyDescent="0.25"/>
    <row r="1746" ht="12" customHeight="1" x14ac:dyDescent="0.25"/>
    <row r="1747" ht="12" customHeight="1" x14ac:dyDescent="0.25"/>
    <row r="1748" ht="12" customHeight="1" x14ac:dyDescent="0.25"/>
    <row r="1749" ht="12" customHeight="1" x14ac:dyDescent="0.25"/>
    <row r="1750" ht="12" customHeight="1" x14ac:dyDescent="0.25"/>
    <row r="1751" ht="12" customHeight="1" x14ac:dyDescent="0.25"/>
    <row r="1752" ht="12" customHeight="1" x14ac:dyDescent="0.25"/>
    <row r="1753" ht="12" customHeight="1" x14ac:dyDescent="0.25"/>
    <row r="1754" ht="12" customHeight="1" x14ac:dyDescent="0.25"/>
    <row r="1755" ht="12" customHeight="1" x14ac:dyDescent="0.25"/>
    <row r="1756" ht="12" customHeight="1" x14ac:dyDescent="0.25"/>
    <row r="1757" ht="12" customHeight="1" x14ac:dyDescent="0.25"/>
    <row r="1758" ht="12" customHeight="1" x14ac:dyDescent="0.25"/>
    <row r="1759" ht="12" customHeight="1" x14ac:dyDescent="0.25"/>
    <row r="1760" ht="12" customHeight="1" x14ac:dyDescent="0.25"/>
    <row r="1761" ht="12" customHeight="1" x14ac:dyDescent="0.25"/>
    <row r="1762" ht="12" customHeight="1" x14ac:dyDescent="0.25"/>
    <row r="1763" ht="12" customHeight="1" x14ac:dyDescent="0.25"/>
    <row r="1764" ht="12" customHeight="1" x14ac:dyDescent="0.25"/>
    <row r="1765" ht="12" customHeight="1" x14ac:dyDescent="0.25"/>
    <row r="1766" ht="12" customHeight="1" x14ac:dyDescent="0.25"/>
    <row r="1767" ht="12" customHeight="1" x14ac:dyDescent="0.25"/>
    <row r="1768" ht="12" customHeight="1" x14ac:dyDescent="0.25"/>
    <row r="1769" ht="12" customHeight="1" x14ac:dyDescent="0.25"/>
    <row r="1770" ht="12" customHeight="1" x14ac:dyDescent="0.25"/>
    <row r="1771" ht="12" customHeight="1" x14ac:dyDescent="0.25"/>
    <row r="1772" ht="12" customHeight="1" x14ac:dyDescent="0.25"/>
    <row r="1773" ht="12" customHeight="1" x14ac:dyDescent="0.25"/>
    <row r="1774" ht="12" customHeight="1" x14ac:dyDescent="0.25"/>
    <row r="1775" ht="12" customHeight="1" x14ac:dyDescent="0.25"/>
    <row r="1776" ht="12" customHeight="1" x14ac:dyDescent="0.25"/>
    <row r="1777" ht="12" customHeight="1" x14ac:dyDescent="0.25"/>
    <row r="1778" ht="12" customHeight="1" x14ac:dyDescent="0.25"/>
    <row r="1779" ht="12" customHeight="1" x14ac:dyDescent="0.25"/>
    <row r="1780" ht="12" customHeight="1" x14ac:dyDescent="0.25"/>
    <row r="1781" ht="12" customHeight="1" x14ac:dyDescent="0.25"/>
    <row r="1782" ht="12" customHeight="1" x14ac:dyDescent="0.25"/>
    <row r="1783" ht="12" customHeight="1" x14ac:dyDescent="0.25"/>
    <row r="1784" ht="12" customHeight="1" x14ac:dyDescent="0.25"/>
    <row r="1785" ht="12" customHeight="1" x14ac:dyDescent="0.25"/>
    <row r="1786" ht="12" customHeight="1" x14ac:dyDescent="0.25"/>
    <row r="1787" ht="12" customHeight="1" x14ac:dyDescent="0.25"/>
    <row r="1788" ht="12" customHeight="1" x14ac:dyDescent="0.25"/>
    <row r="1789" ht="12" customHeight="1" x14ac:dyDescent="0.25"/>
    <row r="1790" ht="12" customHeight="1" x14ac:dyDescent="0.25"/>
    <row r="1791" ht="12" customHeight="1" x14ac:dyDescent="0.25"/>
    <row r="1792" ht="12" customHeight="1" x14ac:dyDescent="0.25"/>
    <row r="1793" ht="12" customHeight="1" x14ac:dyDescent="0.25"/>
    <row r="1794" ht="12" customHeight="1" x14ac:dyDescent="0.25"/>
    <row r="1795" ht="12" customHeight="1" x14ac:dyDescent="0.25"/>
    <row r="1796" ht="12" customHeight="1" x14ac:dyDescent="0.25"/>
    <row r="1797" ht="12" customHeight="1" x14ac:dyDescent="0.25"/>
    <row r="1798" ht="12" customHeight="1" x14ac:dyDescent="0.25"/>
    <row r="1799" ht="12" customHeight="1" x14ac:dyDescent="0.25"/>
    <row r="1800" ht="12" customHeight="1" x14ac:dyDescent="0.25"/>
    <row r="1801" ht="12" customHeight="1" x14ac:dyDescent="0.25"/>
    <row r="1802" ht="12" customHeight="1" x14ac:dyDescent="0.25"/>
    <row r="1803" ht="12" customHeight="1" x14ac:dyDescent="0.25"/>
    <row r="1804" ht="12" customHeight="1" x14ac:dyDescent="0.25"/>
    <row r="1805" ht="12" customHeight="1" x14ac:dyDescent="0.25"/>
    <row r="1806" ht="12" customHeight="1" x14ac:dyDescent="0.25"/>
    <row r="1807" ht="12" customHeight="1" x14ac:dyDescent="0.25"/>
    <row r="1808" ht="12" customHeight="1" x14ac:dyDescent="0.25"/>
    <row r="1809" ht="12" customHeight="1" x14ac:dyDescent="0.25"/>
    <row r="1810" ht="12" customHeight="1" x14ac:dyDescent="0.25"/>
    <row r="1811" ht="12" customHeight="1" x14ac:dyDescent="0.25"/>
    <row r="1812" ht="12" customHeight="1" x14ac:dyDescent="0.25"/>
    <row r="1813" ht="12" customHeight="1" x14ac:dyDescent="0.25"/>
    <row r="1814" ht="12" customHeight="1" x14ac:dyDescent="0.25"/>
    <row r="1815" ht="12" customHeight="1" x14ac:dyDescent="0.25"/>
    <row r="1816" ht="12" customHeight="1" x14ac:dyDescent="0.25"/>
    <row r="1817" ht="12" customHeight="1" x14ac:dyDescent="0.25"/>
    <row r="1818" ht="12" customHeight="1" x14ac:dyDescent="0.25"/>
    <row r="1819" ht="12" customHeight="1" x14ac:dyDescent="0.25"/>
    <row r="1820" ht="12" customHeight="1" x14ac:dyDescent="0.25"/>
    <row r="1821" ht="12" customHeight="1" x14ac:dyDescent="0.25"/>
    <row r="1822" ht="12" customHeight="1" x14ac:dyDescent="0.25"/>
    <row r="1823" ht="12" customHeight="1" x14ac:dyDescent="0.25"/>
    <row r="1824" ht="12" customHeight="1" x14ac:dyDescent="0.25"/>
    <row r="1825" ht="12" customHeight="1" x14ac:dyDescent="0.25"/>
    <row r="1826" ht="12" customHeight="1" x14ac:dyDescent="0.25"/>
    <row r="1827" ht="12" customHeight="1" x14ac:dyDescent="0.25"/>
    <row r="1828" ht="12" customHeight="1" x14ac:dyDescent="0.25"/>
    <row r="1829" ht="12" customHeight="1" x14ac:dyDescent="0.25"/>
    <row r="1830" ht="12" customHeight="1" x14ac:dyDescent="0.25"/>
    <row r="1831" ht="12" customHeight="1" x14ac:dyDescent="0.25"/>
    <row r="1832" ht="12" customHeight="1" x14ac:dyDescent="0.25"/>
    <row r="1833" ht="12" customHeight="1" x14ac:dyDescent="0.25"/>
    <row r="1834" ht="12" customHeight="1" x14ac:dyDescent="0.25"/>
    <row r="1835" ht="12" customHeight="1" x14ac:dyDescent="0.25"/>
    <row r="1836" ht="12" customHeight="1" x14ac:dyDescent="0.25"/>
    <row r="1837" ht="12" customHeight="1" x14ac:dyDescent="0.25"/>
    <row r="1838" ht="12" customHeight="1" x14ac:dyDescent="0.25"/>
    <row r="1839" ht="12" customHeight="1" x14ac:dyDescent="0.25"/>
    <row r="1840" ht="12" customHeight="1" x14ac:dyDescent="0.25"/>
    <row r="1841" ht="12" customHeight="1" x14ac:dyDescent="0.25"/>
    <row r="1842" ht="12" customHeight="1" x14ac:dyDescent="0.25"/>
    <row r="1843" ht="12" customHeight="1" x14ac:dyDescent="0.25"/>
    <row r="1844" ht="12" customHeight="1" x14ac:dyDescent="0.25"/>
    <row r="1845" ht="12" customHeight="1" x14ac:dyDescent="0.25"/>
    <row r="1846" ht="12" customHeight="1" x14ac:dyDescent="0.25"/>
    <row r="1847" ht="12" customHeight="1" x14ac:dyDescent="0.25"/>
    <row r="1848" ht="12" customHeight="1" x14ac:dyDescent="0.25"/>
    <row r="1849" ht="12" customHeight="1" x14ac:dyDescent="0.25"/>
    <row r="1850" ht="12" customHeight="1" x14ac:dyDescent="0.25"/>
    <row r="1851" ht="12" customHeight="1" x14ac:dyDescent="0.25"/>
    <row r="1852" ht="12" customHeight="1" x14ac:dyDescent="0.25"/>
    <row r="1853" ht="12" customHeight="1" x14ac:dyDescent="0.25"/>
    <row r="1854" ht="12" customHeight="1" x14ac:dyDescent="0.25"/>
    <row r="1855" ht="12" customHeight="1" x14ac:dyDescent="0.25"/>
    <row r="1856" ht="12" customHeight="1" x14ac:dyDescent="0.25"/>
    <row r="1857" ht="12" customHeight="1" x14ac:dyDescent="0.25"/>
    <row r="1858" ht="12" customHeight="1" x14ac:dyDescent="0.25"/>
    <row r="1859" ht="12" customHeight="1" x14ac:dyDescent="0.25"/>
    <row r="1860" ht="12" customHeight="1" x14ac:dyDescent="0.25"/>
    <row r="1861" ht="12" customHeight="1" x14ac:dyDescent="0.25"/>
    <row r="1862" ht="12" customHeight="1" x14ac:dyDescent="0.25"/>
    <row r="1863" ht="12" customHeight="1" x14ac:dyDescent="0.25"/>
    <row r="1864" ht="12" customHeight="1" x14ac:dyDescent="0.25"/>
    <row r="1865" ht="12" customHeight="1" x14ac:dyDescent="0.25"/>
    <row r="1866" ht="12" customHeight="1" x14ac:dyDescent="0.25"/>
    <row r="1867" ht="12" customHeight="1" x14ac:dyDescent="0.25"/>
    <row r="1868" ht="12" customHeight="1" x14ac:dyDescent="0.25"/>
    <row r="1869" ht="12" customHeight="1" x14ac:dyDescent="0.25"/>
    <row r="1870" ht="12" customHeight="1" x14ac:dyDescent="0.25"/>
    <row r="1871" ht="12" customHeight="1" x14ac:dyDescent="0.25"/>
    <row r="1872" ht="12" customHeight="1" x14ac:dyDescent="0.25"/>
    <row r="1873" ht="12" customHeight="1" x14ac:dyDescent="0.25"/>
    <row r="1874" ht="12" customHeight="1" x14ac:dyDescent="0.25"/>
    <row r="1875" ht="12" customHeight="1" x14ac:dyDescent="0.25"/>
    <row r="1876" ht="12" customHeight="1" x14ac:dyDescent="0.25"/>
    <row r="1877" ht="12" customHeight="1" x14ac:dyDescent="0.25"/>
    <row r="1878" ht="12" customHeight="1" x14ac:dyDescent="0.25"/>
    <row r="1879" ht="12" customHeight="1" x14ac:dyDescent="0.25"/>
    <row r="1880" ht="12" customHeight="1" x14ac:dyDescent="0.25"/>
    <row r="1881" ht="12" customHeight="1" x14ac:dyDescent="0.25"/>
    <row r="1882" ht="12" customHeight="1" x14ac:dyDescent="0.25"/>
    <row r="1883" ht="12" customHeight="1" x14ac:dyDescent="0.25"/>
    <row r="1884" ht="12" customHeight="1" x14ac:dyDescent="0.25"/>
    <row r="1885" ht="12" customHeight="1" x14ac:dyDescent="0.25"/>
    <row r="1886" ht="12" customHeight="1" x14ac:dyDescent="0.25"/>
    <row r="1887" ht="12" customHeight="1" x14ac:dyDescent="0.25"/>
    <row r="1888" ht="12" customHeight="1" x14ac:dyDescent="0.25"/>
    <row r="1889" ht="12" customHeight="1" x14ac:dyDescent="0.25"/>
    <row r="1890" ht="12" customHeight="1" x14ac:dyDescent="0.25"/>
    <row r="1891" ht="12" customHeight="1" x14ac:dyDescent="0.25"/>
    <row r="1892" ht="12" customHeight="1" x14ac:dyDescent="0.25"/>
    <row r="1893" ht="12" customHeight="1" x14ac:dyDescent="0.25"/>
    <row r="1894" ht="12" customHeight="1" x14ac:dyDescent="0.25"/>
    <row r="1895" ht="12" customHeight="1" x14ac:dyDescent="0.25"/>
    <row r="1896" ht="12" customHeight="1" x14ac:dyDescent="0.25"/>
    <row r="1897" ht="12" customHeight="1" x14ac:dyDescent="0.25"/>
    <row r="1898" ht="12" customHeight="1" x14ac:dyDescent="0.25"/>
    <row r="1899" ht="12" customHeight="1" x14ac:dyDescent="0.25"/>
    <row r="1900" ht="12" customHeight="1" x14ac:dyDescent="0.25"/>
    <row r="1901" ht="12" customHeight="1" x14ac:dyDescent="0.25"/>
    <row r="1902" ht="12" customHeight="1" x14ac:dyDescent="0.25"/>
    <row r="1903" ht="12" customHeight="1" x14ac:dyDescent="0.25"/>
    <row r="1904" ht="12" customHeight="1" x14ac:dyDescent="0.25"/>
    <row r="1905" ht="12" customHeight="1" x14ac:dyDescent="0.25"/>
    <row r="1906" ht="12" customHeight="1" x14ac:dyDescent="0.25"/>
    <row r="1907" ht="12" customHeight="1" x14ac:dyDescent="0.25"/>
    <row r="1908" ht="12" customHeight="1" x14ac:dyDescent="0.25"/>
    <row r="1909" ht="12" customHeight="1" x14ac:dyDescent="0.25"/>
    <row r="1910" ht="12" customHeight="1" x14ac:dyDescent="0.25"/>
    <row r="1911" ht="12" customHeight="1" x14ac:dyDescent="0.25"/>
    <row r="1912" ht="12" customHeight="1" x14ac:dyDescent="0.25"/>
    <row r="1913" ht="12" customHeight="1" x14ac:dyDescent="0.25"/>
    <row r="1914" ht="12" customHeight="1" x14ac:dyDescent="0.25"/>
    <row r="1915" ht="12" customHeight="1" x14ac:dyDescent="0.25"/>
    <row r="1916" ht="12" customHeight="1" x14ac:dyDescent="0.25"/>
    <row r="1917" ht="12" customHeight="1" x14ac:dyDescent="0.25"/>
    <row r="1918" ht="12" customHeight="1" x14ac:dyDescent="0.25"/>
    <row r="1919" ht="12" customHeight="1" x14ac:dyDescent="0.25"/>
    <row r="1920" ht="12" customHeight="1" x14ac:dyDescent="0.25"/>
    <row r="1921" ht="12" customHeight="1" x14ac:dyDescent="0.25"/>
    <row r="1922" ht="12" customHeight="1" x14ac:dyDescent="0.25"/>
    <row r="1923" ht="12" customHeight="1" x14ac:dyDescent="0.25"/>
    <row r="1924" ht="12" customHeight="1" x14ac:dyDescent="0.25"/>
    <row r="1925" ht="12" customHeight="1" x14ac:dyDescent="0.25"/>
    <row r="1926" ht="12" customHeight="1" x14ac:dyDescent="0.25"/>
    <row r="1927" ht="12" customHeight="1" x14ac:dyDescent="0.25"/>
    <row r="1928" ht="12" customHeight="1" x14ac:dyDescent="0.25"/>
    <row r="1929" ht="12" customHeight="1" x14ac:dyDescent="0.25"/>
    <row r="1930" ht="12" customHeight="1" x14ac:dyDescent="0.25"/>
    <row r="1931" ht="12" customHeight="1" x14ac:dyDescent="0.25"/>
    <row r="1932" ht="12" customHeight="1" x14ac:dyDescent="0.25"/>
    <row r="1933" ht="12" customHeight="1" x14ac:dyDescent="0.25"/>
    <row r="1934" ht="12" customHeight="1" x14ac:dyDescent="0.25"/>
    <row r="1935" ht="12" customHeight="1" x14ac:dyDescent="0.25"/>
    <row r="1936" ht="12" customHeight="1" x14ac:dyDescent="0.25"/>
    <row r="1937" ht="12" customHeight="1" x14ac:dyDescent="0.25"/>
    <row r="1938" ht="12" customHeight="1" x14ac:dyDescent="0.25"/>
    <row r="1939" ht="12" customHeight="1" x14ac:dyDescent="0.25"/>
    <row r="1940" ht="12" customHeight="1" x14ac:dyDescent="0.25"/>
    <row r="1941" ht="12" customHeight="1" x14ac:dyDescent="0.25"/>
    <row r="1942" ht="12" customHeight="1" x14ac:dyDescent="0.25"/>
    <row r="1943" ht="12" customHeight="1" x14ac:dyDescent="0.25"/>
    <row r="1944" ht="12" customHeight="1" x14ac:dyDescent="0.25"/>
    <row r="1945" ht="12" customHeight="1" x14ac:dyDescent="0.25"/>
    <row r="1946" ht="12" customHeight="1" x14ac:dyDescent="0.25"/>
    <row r="1947" ht="12" customHeight="1" x14ac:dyDescent="0.25"/>
    <row r="1948" ht="12" customHeight="1" x14ac:dyDescent="0.25"/>
    <row r="1949" ht="12" customHeight="1" x14ac:dyDescent="0.25"/>
    <row r="1950" ht="12" customHeight="1" x14ac:dyDescent="0.25"/>
    <row r="1951" ht="12" customHeight="1" x14ac:dyDescent="0.25"/>
    <row r="1952" ht="12" customHeight="1" x14ac:dyDescent="0.25"/>
    <row r="1953" ht="12" customHeight="1" x14ac:dyDescent="0.25"/>
    <row r="1954" ht="12" customHeight="1" x14ac:dyDescent="0.25"/>
    <row r="1955" ht="12" customHeight="1" x14ac:dyDescent="0.25"/>
    <row r="1956" ht="12" customHeight="1" x14ac:dyDescent="0.25"/>
    <row r="1957" ht="12" customHeight="1" x14ac:dyDescent="0.25"/>
    <row r="1958" ht="12" customHeight="1" x14ac:dyDescent="0.25"/>
    <row r="1959" ht="12" customHeight="1" x14ac:dyDescent="0.25"/>
    <row r="1960" ht="12" customHeight="1" x14ac:dyDescent="0.25"/>
    <row r="1961" ht="12" customHeight="1" x14ac:dyDescent="0.25"/>
    <row r="1962" ht="12" customHeight="1" x14ac:dyDescent="0.25"/>
    <row r="1963" ht="12" customHeight="1" x14ac:dyDescent="0.25"/>
    <row r="1964" ht="12" customHeight="1" x14ac:dyDescent="0.25"/>
    <row r="1965" ht="12" customHeight="1" x14ac:dyDescent="0.25"/>
    <row r="1966" ht="12" customHeight="1" x14ac:dyDescent="0.25"/>
    <row r="1967" ht="12" customHeight="1" x14ac:dyDescent="0.25"/>
    <row r="1968" ht="12" customHeight="1" x14ac:dyDescent="0.25"/>
    <row r="1969" ht="12" customHeight="1" x14ac:dyDescent="0.25"/>
    <row r="1970" ht="12" customHeight="1" x14ac:dyDescent="0.25"/>
    <row r="1971" ht="12" customHeight="1" x14ac:dyDescent="0.25"/>
    <row r="1972" ht="12" customHeight="1" x14ac:dyDescent="0.25"/>
    <row r="1973" ht="12" customHeight="1" x14ac:dyDescent="0.25"/>
    <row r="1974" ht="12" customHeight="1" x14ac:dyDescent="0.25"/>
    <row r="1975" ht="12" customHeight="1" x14ac:dyDescent="0.25"/>
    <row r="1976" ht="12" customHeight="1" x14ac:dyDescent="0.25"/>
    <row r="1977" ht="12" customHeight="1" x14ac:dyDescent="0.25"/>
    <row r="1978" ht="12" customHeight="1" x14ac:dyDescent="0.25"/>
    <row r="1979" ht="12" customHeight="1" x14ac:dyDescent="0.25"/>
    <row r="1980" ht="12" customHeight="1" x14ac:dyDescent="0.25"/>
    <row r="1981" ht="12" customHeight="1" x14ac:dyDescent="0.25"/>
    <row r="1982" ht="12" customHeight="1" x14ac:dyDescent="0.25"/>
    <row r="1983" ht="12" customHeight="1" x14ac:dyDescent="0.25"/>
    <row r="1984" ht="12" customHeight="1" x14ac:dyDescent="0.25"/>
    <row r="1985" ht="12" customHeight="1" x14ac:dyDescent="0.25"/>
    <row r="1986" ht="12" customHeight="1" x14ac:dyDescent="0.25"/>
    <row r="1987" ht="12" customHeight="1" x14ac:dyDescent="0.25"/>
    <row r="1988" ht="12" customHeight="1" x14ac:dyDescent="0.25"/>
    <row r="1989" ht="12" customHeight="1" x14ac:dyDescent="0.25"/>
    <row r="1990" ht="12" customHeight="1" x14ac:dyDescent="0.25"/>
    <row r="1991" ht="12" customHeight="1" x14ac:dyDescent="0.25"/>
    <row r="1992" ht="12" customHeight="1" x14ac:dyDescent="0.25"/>
    <row r="1993" ht="12" customHeight="1" x14ac:dyDescent="0.25"/>
    <row r="1994" ht="12" customHeight="1" x14ac:dyDescent="0.25"/>
    <row r="1995" ht="12" customHeight="1" x14ac:dyDescent="0.25"/>
    <row r="1996" ht="12" customHeight="1" x14ac:dyDescent="0.25"/>
    <row r="1997" ht="12" customHeight="1" x14ac:dyDescent="0.25"/>
    <row r="1998" ht="12" customHeight="1" x14ac:dyDescent="0.25"/>
    <row r="1999" ht="12" customHeight="1" x14ac:dyDescent="0.25"/>
    <row r="2000" ht="12" customHeight="1" x14ac:dyDescent="0.25"/>
    <row r="2001" ht="12" customHeight="1" x14ac:dyDescent="0.25"/>
    <row r="2002" ht="12" customHeight="1" x14ac:dyDescent="0.25"/>
    <row r="2003" ht="12" customHeight="1" x14ac:dyDescent="0.25"/>
    <row r="2004" ht="12" customHeight="1" x14ac:dyDescent="0.25"/>
    <row r="2005" ht="12" customHeight="1" x14ac:dyDescent="0.25"/>
    <row r="2006" ht="12" customHeight="1" x14ac:dyDescent="0.25"/>
    <row r="2007" ht="12" customHeight="1" x14ac:dyDescent="0.25"/>
    <row r="2008" ht="12" customHeight="1" x14ac:dyDescent="0.25"/>
    <row r="2009" ht="12" customHeight="1" x14ac:dyDescent="0.25"/>
    <row r="2010" ht="12" customHeight="1" x14ac:dyDescent="0.25"/>
    <row r="2011" ht="12" customHeight="1" x14ac:dyDescent="0.25"/>
    <row r="2012" ht="12" customHeight="1" x14ac:dyDescent="0.25"/>
    <row r="2013" ht="12" customHeight="1" x14ac:dyDescent="0.25"/>
    <row r="2014" ht="12" customHeight="1" x14ac:dyDescent="0.25"/>
    <row r="2015" ht="12" customHeight="1" x14ac:dyDescent="0.25"/>
    <row r="2016" ht="12" customHeight="1" x14ac:dyDescent="0.25"/>
    <row r="2017" ht="12" customHeight="1" x14ac:dyDescent="0.25"/>
    <row r="2018" ht="12" customHeight="1" x14ac:dyDescent="0.25"/>
    <row r="2019" ht="12" customHeight="1" x14ac:dyDescent="0.25"/>
    <row r="2020" ht="12" customHeight="1" x14ac:dyDescent="0.25"/>
    <row r="2021" ht="12" customHeight="1" x14ac:dyDescent="0.25"/>
    <row r="2022" ht="12" customHeight="1" x14ac:dyDescent="0.25"/>
    <row r="2023" ht="12" customHeight="1" x14ac:dyDescent="0.25"/>
    <row r="2024" ht="12" customHeight="1" x14ac:dyDescent="0.25"/>
    <row r="2025" ht="12" customHeight="1" x14ac:dyDescent="0.25"/>
    <row r="2026" ht="12" customHeight="1" x14ac:dyDescent="0.25"/>
    <row r="2027" ht="12" customHeight="1" x14ac:dyDescent="0.25"/>
    <row r="2028" ht="12" customHeight="1" x14ac:dyDescent="0.25"/>
    <row r="2029" ht="12" customHeight="1" x14ac:dyDescent="0.25"/>
    <row r="2030" ht="12" customHeight="1" x14ac:dyDescent="0.25"/>
    <row r="2031" ht="12" customHeight="1" x14ac:dyDescent="0.25"/>
    <row r="2032" ht="12" customHeight="1" x14ac:dyDescent="0.25"/>
    <row r="2033" ht="12" customHeight="1" x14ac:dyDescent="0.25"/>
    <row r="2034" ht="12" customHeight="1" x14ac:dyDescent="0.25"/>
    <row r="2035" ht="12" customHeight="1" x14ac:dyDescent="0.25"/>
    <row r="2036" ht="12" customHeight="1" x14ac:dyDescent="0.25"/>
    <row r="2037" ht="12" customHeight="1" x14ac:dyDescent="0.25"/>
    <row r="2038" ht="12" customHeight="1" x14ac:dyDescent="0.25"/>
    <row r="2039" ht="12" customHeight="1" x14ac:dyDescent="0.25"/>
    <row r="2040" ht="12" customHeight="1" x14ac:dyDescent="0.25"/>
    <row r="2041" ht="12" customHeight="1" x14ac:dyDescent="0.25"/>
    <row r="2042" ht="12" customHeight="1" x14ac:dyDescent="0.25"/>
    <row r="2043" ht="12" customHeight="1" x14ac:dyDescent="0.25"/>
    <row r="2044" ht="12" customHeight="1" x14ac:dyDescent="0.25"/>
    <row r="2045" ht="12" customHeight="1" x14ac:dyDescent="0.25"/>
    <row r="2046" ht="12" customHeight="1" x14ac:dyDescent="0.25"/>
    <row r="2047" ht="12" customHeight="1" x14ac:dyDescent="0.25"/>
    <row r="2048" ht="12" customHeight="1" x14ac:dyDescent="0.25"/>
    <row r="2049" ht="12" customHeight="1" x14ac:dyDescent="0.25"/>
    <row r="2050" ht="12" customHeight="1" x14ac:dyDescent="0.25"/>
    <row r="2051" ht="12" customHeight="1" x14ac:dyDescent="0.25"/>
    <row r="2052" ht="12" customHeight="1" x14ac:dyDescent="0.25"/>
    <row r="2053" ht="12" customHeight="1" x14ac:dyDescent="0.25"/>
    <row r="2054" ht="12" customHeight="1" x14ac:dyDescent="0.25"/>
    <row r="2055" ht="12" customHeight="1" x14ac:dyDescent="0.25"/>
    <row r="2056" ht="12" customHeight="1" x14ac:dyDescent="0.25"/>
    <row r="2057" ht="12" customHeight="1" x14ac:dyDescent="0.25"/>
    <row r="2058" ht="12" customHeight="1" x14ac:dyDescent="0.25"/>
    <row r="2059" ht="12" customHeight="1" x14ac:dyDescent="0.25"/>
    <row r="2060" ht="12" customHeight="1" x14ac:dyDescent="0.25"/>
    <row r="2061" ht="12" customHeight="1" x14ac:dyDescent="0.25"/>
    <row r="2062" ht="12" customHeight="1" x14ac:dyDescent="0.25"/>
    <row r="2063" ht="12" customHeight="1" x14ac:dyDescent="0.25"/>
    <row r="2064" ht="12" customHeight="1" x14ac:dyDescent="0.25"/>
    <row r="2065" ht="12" customHeight="1" x14ac:dyDescent="0.25"/>
    <row r="2066" ht="12" customHeight="1" x14ac:dyDescent="0.25"/>
    <row r="2067" ht="12" customHeight="1" x14ac:dyDescent="0.25"/>
    <row r="2068" ht="12" customHeight="1" x14ac:dyDescent="0.25"/>
    <row r="2069" ht="12" customHeight="1" x14ac:dyDescent="0.25"/>
    <row r="2070" ht="12" customHeight="1" x14ac:dyDescent="0.25"/>
    <row r="2071" ht="12" customHeight="1" x14ac:dyDescent="0.25"/>
    <row r="2072" ht="12" customHeight="1" x14ac:dyDescent="0.25"/>
    <row r="2073" ht="12" customHeight="1" x14ac:dyDescent="0.25"/>
    <row r="2074" ht="12" customHeight="1" x14ac:dyDescent="0.25"/>
    <row r="2075" ht="12" customHeight="1" x14ac:dyDescent="0.25"/>
    <row r="2076" ht="12" customHeight="1" x14ac:dyDescent="0.25"/>
    <row r="2077" ht="12" customHeight="1" x14ac:dyDescent="0.25"/>
    <row r="2078" ht="12" customHeight="1" x14ac:dyDescent="0.25"/>
    <row r="2079" ht="12" customHeight="1" x14ac:dyDescent="0.25"/>
    <row r="2080" ht="12" customHeight="1" x14ac:dyDescent="0.25"/>
    <row r="2081" ht="12" customHeight="1" x14ac:dyDescent="0.25"/>
    <row r="2082" ht="12" customHeight="1" x14ac:dyDescent="0.25"/>
    <row r="2083" ht="12" customHeight="1" x14ac:dyDescent="0.25"/>
    <row r="2084" ht="12" customHeight="1" x14ac:dyDescent="0.25"/>
    <row r="2085" ht="12" customHeight="1" x14ac:dyDescent="0.25"/>
    <row r="2086" ht="12" customHeight="1" x14ac:dyDescent="0.25"/>
    <row r="2087" ht="12" customHeight="1" x14ac:dyDescent="0.25"/>
    <row r="2088" ht="12" customHeight="1" x14ac:dyDescent="0.25"/>
    <row r="2089" ht="12" customHeight="1" x14ac:dyDescent="0.25"/>
    <row r="2090" ht="12" customHeight="1" x14ac:dyDescent="0.25"/>
    <row r="2091" ht="12" customHeight="1" x14ac:dyDescent="0.25"/>
    <row r="2092" ht="12" customHeight="1" x14ac:dyDescent="0.25"/>
    <row r="2093" ht="12" customHeight="1" x14ac:dyDescent="0.25"/>
    <row r="2094" ht="12" customHeight="1" x14ac:dyDescent="0.25"/>
    <row r="2095" ht="12" customHeight="1" x14ac:dyDescent="0.25"/>
    <row r="2096" ht="12" customHeight="1" x14ac:dyDescent="0.25"/>
    <row r="2097" ht="12" customHeight="1" x14ac:dyDescent="0.25"/>
    <row r="2098" ht="12" customHeight="1" x14ac:dyDescent="0.25"/>
    <row r="2099" ht="12" customHeight="1" x14ac:dyDescent="0.25"/>
    <row r="2100" ht="12" customHeight="1" x14ac:dyDescent="0.25"/>
    <row r="2101" ht="12" customHeight="1" x14ac:dyDescent="0.25"/>
    <row r="2102" ht="12" customHeight="1" x14ac:dyDescent="0.25"/>
    <row r="2103" ht="12" customHeight="1" x14ac:dyDescent="0.25"/>
    <row r="2104" ht="12" customHeight="1" x14ac:dyDescent="0.25"/>
    <row r="2105" ht="12" customHeight="1" x14ac:dyDescent="0.25"/>
    <row r="2106" ht="12" customHeight="1" x14ac:dyDescent="0.25"/>
    <row r="2107" ht="12" customHeight="1" x14ac:dyDescent="0.25"/>
    <row r="2108" ht="12" customHeight="1" x14ac:dyDescent="0.25"/>
    <row r="2109" ht="12" customHeight="1" x14ac:dyDescent="0.25"/>
    <row r="2110" ht="12" customHeight="1" x14ac:dyDescent="0.25"/>
    <row r="2111" ht="12" customHeight="1" x14ac:dyDescent="0.25"/>
    <row r="2112" ht="12" customHeight="1" x14ac:dyDescent="0.25"/>
    <row r="2113" ht="12" customHeight="1" x14ac:dyDescent="0.25"/>
    <row r="2114" ht="12" customHeight="1" x14ac:dyDescent="0.25"/>
    <row r="2115" ht="12" customHeight="1" x14ac:dyDescent="0.25"/>
    <row r="2116" ht="12" customHeight="1" x14ac:dyDescent="0.25"/>
    <row r="2117" ht="12" customHeight="1" x14ac:dyDescent="0.25"/>
    <row r="2118" ht="12" customHeight="1" x14ac:dyDescent="0.25"/>
    <row r="2119" ht="12" customHeight="1" x14ac:dyDescent="0.25"/>
    <row r="2120" ht="12" customHeight="1" x14ac:dyDescent="0.25"/>
    <row r="2121" ht="12" customHeight="1" x14ac:dyDescent="0.25"/>
    <row r="2122" ht="12" customHeight="1" x14ac:dyDescent="0.25"/>
    <row r="2123" ht="12" customHeight="1" x14ac:dyDescent="0.25"/>
    <row r="2124" ht="12" customHeight="1" x14ac:dyDescent="0.25"/>
    <row r="2125" ht="12" customHeight="1" x14ac:dyDescent="0.25"/>
    <row r="2126" ht="12" customHeight="1" x14ac:dyDescent="0.25"/>
    <row r="2127" ht="12" customHeight="1" x14ac:dyDescent="0.25"/>
    <row r="2128" ht="12" customHeight="1" x14ac:dyDescent="0.25"/>
    <row r="2129" ht="12" customHeight="1" x14ac:dyDescent="0.25"/>
    <row r="2130" ht="12" customHeight="1" x14ac:dyDescent="0.25"/>
    <row r="2131" ht="12" customHeight="1" x14ac:dyDescent="0.25"/>
    <row r="2132" ht="12" customHeight="1" x14ac:dyDescent="0.25"/>
    <row r="2133" ht="12" customHeight="1" x14ac:dyDescent="0.25"/>
    <row r="2134" ht="12" customHeight="1" x14ac:dyDescent="0.25"/>
    <row r="2135" ht="12" customHeight="1" x14ac:dyDescent="0.25"/>
    <row r="2136" ht="12" customHeight="1" x14ac:dyDescent="0.25"/>
    <row r="2137" ht="12" customHeight="1" x14ac:dyDescent="0.25"/>
    <row r="2138" ht="12" customHeight="1" x14ac:dyDescent="0.25"/>
    <row r="2139" ht="12" customHeight="1" x14ac:dyDescent="0.25"/>
    <row r="2140" ht="12" customHeight="1" x14ac:dyDescent="0.25"/>
    <row r="2141" ht="12" customHeight="1" x14ac:dyDescent="0.25"/>
    <row r="2142" ht="12" customHeight="1" x14ac:dyDescent="0.25"/>
    <row r="2143" ht="12" customHeight="1" x14ac:dyDescent="0.25"/>
    <row r="2144" ht="12" customHeight="1" x14ac:dyDescent="0.25"/>
    <row r="2145" ht="12" customHeight="1" x14ac:dyDescent="0.25"/>
    <row r="2146" ht="12" customHeight="1" x14ac:dyDescent="0.25"/>
    <row r="2147" ht="12" customHeight="1" x14ac:dyDescent="0.25"/>
    <row r="2148" ht="12" customHeight="1" x14ac:dyDescent="0.25"/>
    <row r="2149" ht="12" customHeight="1" x14ac:dyDescent="0.25"/>
    <row r="2150" ht="12" customHeight="1" x14ac:dyDescent="0.25"/>
    <row r="2151" ht="12" customHeight="1" x14ac:dyDescent="0.25"/>
    <row r="2152" ht="12" customHeight="1" x14ac:dyDescent="0.25"/>
    <row r="2153" ht="12" customHeight="1" x14ac:dyDescent="0.25"/>
    <row r="2154" ht="12" customHeight="1" x14ac:dyDescent="0.25"/>
    <row r="2155" ht="12" customHeight="1" x14ac:dyDescent="0.25"/>
    <row r="2156" ht="12" customHeight="1" x14ac:dyDescent="0.25"/>
    <row r="2157" ht="12" customHeight="1" x14ac:dyDescent="0.25"/>
    <row r="2158" ht="12" customHeight="1" x14ac:dyDescent="0.25"/>
    <row r="2159" ht="12" customHeight="1" x14ac:dyDescent="0.25"/>
    <row r="2160" ht="12" customHeight="1" x14ac:dyDescent="0.25"/>
    <row r="2161" ht="12" customHeight="1" x14ac:dyDescent="0.25"/>
    <row r="2162" ht="12" customHeight="1" x14ac:dyDescent="0.25"/>
    <row r="2163" ht="12" customHeight="1" x14ac:dyDescent="0.25"/>
    <row r="2164" ht="12" customHeight="1" x14ac:dyDescent="0.25"/>
    <row r="2165" ht="12" customHeight="1" x14ac:dyDescent="0.25"/>
    <row r="2166" ht="12" customHeight="1" x14ac:dyDescent="0.25"/>
    <row r="2167" ht="12" customHeight="1" x14ac:dyDescent="0.25"/>
    <row r="2168" ht="12" customHeight="1" x14ac:dyDescent="0.25"/>
    <row r="2169" ht="12" customHeight="1" x14ac:dyDescent="0.25"/>
    <row r="2170" ht="12" customHeight="1" x14ac:dyDescent="0.25"/>
    <row r="2171" ht="12" customHeight="1" x14ac:dyDescent="0.25"/>
    <row r="2172" ht="12" customHeight="1" x14ac:dyDescent="0.25"/>
    <row r="2173" ht="12" customHeight="1" x14ac:dyDescent="0.25"/>
    <row r="2174" ht="12" customHeight="1" x14ac:dyDescent="0.25"/>
    <row r="2175" ht="12" customHeight="1" x14ac:dyDescent="0.25"/>
    <row r="2176" ht="12" customHeight="1" x14ac:dyDescent="0.25"/>
    <row r="2177" ht="12" customHeight="1" x14ac:dyDescent="0.25"/>
    <row r="2178" ht="12" customHeight="1" x14ac:dyDescent="0.25"/>
    <row r="2179" ht="12" customHeight="1" x14ac:dyDescent="0.25"/>
    <row r="2180" ht="12" customHeight="1" x14ac:dyDescent="0.25"/>
    <row r="2181" ht="12" customHeight="1" x14ac:dyDescent="0.25"/>
    <row r="2182" ht="12" customHeight="1" x14ac:dyDescent="0.25"/>
    <row r="2183" ht="12" customHeight="1" x14ac:dyDescent="0.25"/>
    <row r="2184" ht="12" customHeight="1" x14ac:dyDescent="0.25"/>
    <row r="2185" ht="12" customHeight="1" x14ac:dyDescent="0.25"/>
    <row r="2186" ht="12" customHeight="1" x14ac:dyDescent="0.25"/>
    <row r="2187" ht="12" customHeight="1" x14ac:dyDescent="0.25"/>
    <row r="2188" ht="12" customHeight="1" x14ac:dyDescent="0.25"/>
    <row r="2189" ht="12" customHeight="1" x14ac:dyDescent="0.25"/>
    <row r="2190" ht="12" customHeight="1" x14ac:dyDescent="0.25"/>
    <row r="2191" ht="12" customHeight="1" x14ac:dyDescent="0.25"/>
    <row r="2192" ht="12" customHeight="1" x14ac:dyDescent="0.25"/>
    <row r="2193" ht="12" customHeight="1" x14ac:dyDescent="0.25"/>
    <row r="2194" ht="12" customHeight="1" x14ac:dyDescent="0.25"/>
    <row r="2195" ht="12" customHeight="1" x14ac:dyDescent="0.25"/>
    <row r="2196" ht="12" customHeight="1" x14ac:dyDescent="0.25"/>
    <row r="2197" ht="12" customHeight="1" x14ac:dyDescent="0.25"/>
    <row r="2198" ht="12" customHeight="1" x14ac:dyDescent="0.25"/>
    <row r="2199" ht="12" customHeight="1" x14ac:dyDescent="0.25"/>
    <row r="2200" ht="12" customHeight="1" x14ac:dyDescent="0.25"/>
    <row r="2201" ht="12" customHeight="1" x14ac:dyDescent="0.25"/>
    <row r="2202" ht="12" customHeight="1" x14ac:dyDescent="0.25"/>
    <row r="2203" ht="12" customHeight="1" x14ac:dyDescent="0.25"/>
    <row r="2204" ht="12" customHeight="1" x14ac:dyDescent="0.25"/>
    <row r="2205" ht="12" customHeight="1" x14ac:dyDescent="0.25"/>
    <row r="2206" ht="12" customHeight="1" x14ac:dyDescent="0.25"/>
    <row r="2207" ht="12" customHeight="1" x14ac:dyDescent="0.25"/>
    <row r="2208" ht="12" customHeight="1" x14ac:dyDescent="0.25"/>
    <row r="2209" ht="12" customHeight="1" x14ac:dyDescent="0.25"/>
    <row r="2210" ht="12" customHeight="1" x14ac:dyDescent="0.25"/>
    <row r="2211" ht="12" customHeight="1" x14ac:dyDescent="0.25"/>
    <row r="2212" ht="12" customHeight="1" x14ac:dyDescent="0.25"/>
    <row r="2213" ht="12" customHeight="1" x14ac:dyDescent="0.25"/>
    <row r="2214" ht="12" customHeight="1" x14ac:dyDescent="0.25"/>
    <row r="2215" ht="12" customHeight="1" x14ac:dyDescent="0.25"/>
    <row r="2216" ht="12" customHeight="1" x14ac:dyDescent="0.25"/>
    <row r="2217" ht="12" customHeight="1" x14ac:dyDescent="0.25"/>
    <row r="2218" ht="12" customHeight="1" x14ac:dyDescent="0.25"/>
    <row r="2219" ht="12" customHeight="1" x14ac:dyDescent="0.25"/>
    <row r="2220" ht="12" customHeight="1" x14ac:dyDescent="0.25"/>
    <row r="2221" ht="12" customHeight="1" x14ac:dyDescent="0.25"/>
    <row r="2222" ht="12" customHeight="1" x14ac:dyDescent="0.25"/>
    <row r="2223" ht="12" customHeight="1" x14ac:dyDescent="0.25"/>
    <row r="2224" ht="12" customHeight="1" x14ac:dyDescent="0.25"/>
    <row r="2225" ht="12" customHeight="1" x14ac:dyDescent="0.25"/>
    <row r="2226" ht="12" customHeight="1" x14ac:dyDescent="0.25"/>
    <row r="2227" ht="12" customHeight="1" x14ac:dyDescent="0.25"/>
    <row r="2228" ht="12" customHeight="1" x14ac:dyDescent="0.25"/>
    <row r="2229" ht="12" customHeight="1" x14ac:dyDescent="0.25"/>
    <row r="2230" ht="12" customHeight="1" x14ac:dyDescent="0.25"/>
    <row r="2231" ht="12" customHeight="1" x14ac:dyDescent="0.25"/>
    <row r="2232" ht="12" customHeight="1" x14ac:dyDescent="0.25"/>
    <row r="2233" ht="12" customHeight="1" x14ac:dyDescent="0.25"/>
    <row r="2234" ht="12" customHeight="1" x14ac:dyDescent="0.25"/>
    <row r="2235" ht="12" customHeight="1" x14ac:dyDescent="0.25"/>
    <row r="2236" ht="12" customHeight="1" x14ac:dyDescent="0.25"/>
    <row r="2237" ht="12" customHeight="1" x14ac:dyDescent="0.25"/>
    <row r="2238" ht="12" customHeight="1" x14ac:dyDescent="0.25"/>
    <row r="2239" ht="12" customHeight="1" x14ac:dyDescent="0.25"/>
    <row r="2240" ht="12" customHeight="1" x14ac:dyDescent="0.25"/>
    <row r="2241" ht="12" customHeight="1" x14ac:dyDescent="0.25"/>
    <row r="2242" ht="12" customHeight="1" x14ac:dyDescent="0.25"/>
    <row r="2243" ht="12" customHeight="1" x14ac:dyDescent="0.25"/>
    <row r="2244" ht="12" customHeight="1" x14ac:dyDescent="0.25"/>
    <row r="2245" ht="12" customHeight="1" x14ac:dyDescent="0.25"/>
    <row r="2246" ht="12" customHeight="1" x14ac:dyDescent="0.25"/>
    <row r="2247" ht="12" customHeight="1" x14ac:dyDescent="0.25"/>
    <row r="2248" ht="12" customHeight="1" x14ac:dyDescent="0.25"/>
    <row r="2249" ht="12" customHeight="1" x14ac:dyDescent="0.25"/>
    <row r="2250" ht="12" customHeight="1" x14ac:dyDescent="0.25"/>
    <row r="2251" ht="12" customHeight="1" x14ac:dyDescent="0.25"/>
    <row r="2252" ht="12" customHeight="1" x14ac:dyDescent="0.25"/>
    <row r="2253" ht="12" customHeight="1" x14ac:dyDescent="0.25"/>
    <row r="2254" ht="12" customHeight="1" x14ac:dyDescent="0.25"/>
    <row r="2255" ht="12" customHeight="1" x14ac:dyDescent="0.25"/>
    <row r="2256" ht="12" customHeight="1" x14ac:dyDescent="0.25"/>
    <row r="2257" ht="12" customHeight="1" x14ac:dyDescent="0.25"/>
    <row r="2258" ht="12" customHeight="1" x14ac:dyDescent="0.25"/>
    <row r="2259" ht="12" customHeight="1" x14ac:dyDescent="0.25"/>
    <row r="2260" ht="12" customHeight="1" x14ac:dyDescent="0.25"/>
    <row r="2261" ht="12" customHeight="1" x14ac:dyDescent="0.25"/>
    <row r="2262" ht="12" customHeight="1" x14ac:dyDescent="0.25"/>
    <row r="2263" ht="12" customHeight="1" x14ac:dyDescent="0.25"/>
    <row r="2264" ht="12" customHeight="1" x14ac:dyDescent="0.25"/>
    <row r="2265" ht="12" customHeight="1" x14ac:dyDescent="0.25"/>
    <row r="2266" ht="12" customHeight="1" x14ac:dyDescent="0.25"/>
    <row r="2267" ht="12" customHeight="1" x14ac:dyDescent="0.25"/>
    <row r="2268" ht="12" customHeight="1" x14ac:dyDescent="0.25"/>
    <row r="2269" ht="12" customHeight="1" x14ac:dyDescent="0.25"/>
    <row r="2270" ht="12" customHeight="1" x14ac:dyDescent="0.25"/>
    <row r="2271" ht="12" customHeight="1" x14ac:dyDescent="0.25"/>
    <row r="2272" ht="12" customHeight="1" x14ac:dyDescent="0.25"/>
    <row r="2273" ht="12" customHeight="1" x14ac:dyDescent="0.25"/>
    <row r="2274" ht="12" customHeight="1" x14ac:dyDescent="0.25"/>
    <row r="2275" ht="12" customHeight="1" x14ac:dyDescent="0.25"/>
    <row r="2276" ht="12" customHeight="1" x14ac:dyDescent="0.25"/>
    <row r="2277" ht="12" customHeight="1" x14ac:dyDescent="0.25"/>
    <row r="2278" ht="12" customHeight="1" x14ac:dyDescent="0.25"/>
    <row r="2279" ht="12" customHeight="1" x14ac:dyDescent="0.25"/>
    <row r="2280" ht="12" customHeight="1" x14ac:dyDescent="0.25"/>
    <row r="2281" ht="12" customHeight="1" x14ac:dyDescent="0.25"/>
    <row r="2282" ht="12" customHeight="1" x14ac:dyDescent="0.25"/>
    <row r="2283" ht="12" customHeight="1" x14ac:dyDescent="0.25"/>
    <row r="2284" ht="12" customHeight="1" x14ac:dyDescent="0.25"/>
    <row r="2285" ht="12" customHeight="1" x14ac:dyDescent="0.25"/>
    <row r="2286" ht="12" customHeight="1" x14ac:dyDescent="0.25"/>
    <row r="2287" ht="12" customHeight="1" x14ac:dyDescent="0.25"/>
    <row r="2288" ht="12" customHeight="1" x14ac:dyDescent="0.25"/>
    <row r="2289" ht="12" customHeight="1" x14ac:dyDescent="0.25"/>
    <row r="2290" ht="12" customHeight="1" x14ac:dyDescent="0.25"/>
    <row r="2291" ht="12" customHeight="1" x14ac:dyDescent="0.25"/>
    <row r="2292" ht="12" customHeight="1" x14ac:dyDescent="0.25"/>
    <row r="2293" ht="12" customHeight="1" x14ac:dyDescent="0.25"/>
    <row r="2294" ht="12" customHeight="1" x14ac:dyDescent="0.25"/>
    <row r="2295" ht="12" customHeight="1" x14ac:dyDescent="0.25"/>
    <row r="2296" ht="12" customHeight="1" x14ac:dyDescent="0.25"/>
    <row r="2297" ht="12" customHeight="1" x14ac:dyDescent="0.25"/>
    <row r="2298" ht="12" customHeight="1" x14ac:dyDescent="0.25"/>
    <row r="2299" ht="12" customHeight="1" x14ac:dyDescent="0.25"/>
    <row r="2300" ht="12" customHeight="1" x14ac:dyDescent="0.25"/>
    <row r="2301" ht="12" customHeight="1" x14ac:dyDescent="0.25"/>
    <row r="2302" ht="12" customHeight="1" x14ac:dyDescent="0.25"/>
    <row r="2303" ht="12" customHeight="1" x14ac:dyDescent="0.25"/>
    <row r="2304" ht="12" customHeight="1" x14ac:dyDescent="0.25"/>
    <row r="2305" ht="12" customHeight="1" x14ac:dyDescent="0.25"/>
    <row r="2306" ht="12" customHeight="1" x14ac:dyDescent="0.25"/>
    <row r="2307" ht="12" customHeight="1" x14ac:dyDescent="0.25"/>
    <row r="2308" ht="12" customHeight="1" x14ac:dyDescent="0.25"/>
    <row r="2309" ht="12" customHeight="1" x14ac:dyDescent="0.25"/>
    <row r="2310" ht="12" customHeight="1" x14ac:dyDescent="0.25"/>
    <row r="2311" ht="12" customHeight="1" x14ac:dyDescent="0.25"/>
    <row r="2312" ht="12" customHeight="1" x14ac:dyDescent="0.25"/>
    <row r="2313" ht="12" customHeight="1" x14ac:dyDescent="0.25"/>
    <row r="2314" ht="12" customHeight="1" x14ac:dyDescent="0.25"/>
    <row r="2315" ht="12" customHeight="1" x14ac:dyDescent="0.25"/>
    <row r="2316" ht="12" customHeight="1" x14ac:dyDescent="0.25"/>
    <row r="2317" ht="12" customHeight="1" x14ac:dyDescent="0.25"/>
    <row r="2318" ht="12" customHeight="1" x14ac:dyDescent="0.25"/>
    <row r="2319" ht="12" customHeight="1" x14ac:dyDescent="0.25"/>
    <row r="2320" ht="12" customHeight="1" x14ac:dyDescent="0.25"/>
    <row r="2321" ht="12" customHeight="1" x14ac:dyDescent="0.25"/>
    <row r="2322" ht="12" customHeight="1" x14ac:dyDescent="0.25"/>
    <row r="2323" ht="12" customHeight="1" x14ac:dyDescent="0.25"/>
    <row r="2324" ht="12" customHeight="1" x14ac:dyDescent="0.25"/>
    <row r="2325" ht="12" customHeight="1" x14ac:dyDescent="0.25"/>
    <row r="2326" ht="12" customHeight="1" x14ac:dyDescent="0.25"/>
    <row r="2327" ht="12" customHeight="1" x14ac:dyDescent="0.25"/>
    <row r="2328" ht="12" customHeight="1" x14ac:dyDescent="0.25"/>
    <row r="2329" ht="12" customHeight="1" x14ac:dyDescent="0.25"/>
    <row r="2330" ht="12" customHeight="1" x14ac:dyDescent="0.25"/>
    <row r="2331" ht="12" customHeight="1" x14ac:dyDescent="0.25"/>
    <row r="2332" ht="12" customHeight="1" x14ac:dyDescent="0.25"/>
    <row r="2333" ht="12" customHeight="1" x14ac:dyDescent="0.25"/>
    <row r="2334" ht="12" customHeight="1" x14ac:dyDescent="0.25"/>
    <row r="2335" ht="12" customHeight="1" x14ac:dyDescent="0.25"/>
    <row r="2336" ht="12" customHeight="1" x14ac:dyDescent="0.25"/>
    <row r="2337" ht="12" customHeight="1" x14ac:dyDescent="0.25"/>
    <row r="2338" ht="12" customHeight="1" x14ac:dyDescent="0.25"/>
    <row r="2339" ht="12" customHeight="1" x14ac:dyDescent="0.25"/>
    <row r="2340" ht="12" customHeight="1" x14ac:dyDescent="0.25"/>
    <row r="2341" ht="12" customHeight="1" x14ac:dyDescent="0.25"/>
    <row r="2342" ht="12" customHeight="1" x14ac:dyDescent="0.25"/>
    <row r="2343" ht="12" customHeight="1" x14ac:dyDescent="0.25"/>
    <row r="2344" ht="12" customHeight="1" x14ac:dyDescent="0.25"/>
    <row r="2345" ht="12" customHeight="1" x14ac:dyDescent="0.25"/>
    <row r="2346" ht="12" customHeight="1" x14ac:dyDescent="0.25"/>
    <row r="2347" ht="12" customHeight="1" x14ac:dyDescent="0.25"/>
    <row r="2348" ht="12" customHeight="1" x14ac:dyDescent="0.25"/>
    <row r="2349" ht="12" customHeight="1" x14ac:dyDescent="0.25"/>
    <row r="2350" ht="12" customHeight="1" x14ac:dyDescent="0.25"/>
    <row r="2351" ht="12" customHeight="1" x14ac:dyDescent="0.25"/>
    <row r="2352" ht="12" customHeight="1" x14ac:dyDescent="0.25"/>
    <row r="2353" ht="12" customHeight="1" x14ac:dyDescent="0.25"/>
    <row r="2354" ht="12" customHeight="1" x14ac:dyDescent="0.25"/>
    <row r="2355" ht="12" customHeight="1" x14ac:dyDescent="0.25"/>
    <row r="2356" ht="12" customHeight="1" x14ac:dyDescent="0.25"/>
    <row r="2357" ht="12" customHeight="1" x14ac:dyDescent="0.25"/>
    <row r="2358" ht="12" customHeight="1" x14ac:dyDescent="0.25"/>
    <row r="2359" ht="12" customHeight="1" x14ac:dyDescent="0.25"/>
    <row r="2360" ht="12" customHeight="1" x14ac:dyDescent="0.25"/>
    <row r="2361" ht="12" customHeight="1" x14ac:dyDescent="0.25"/>
    <row r="2362" ht="12" customHeight="1" x14ac:dyDescent="0.25"/>
    <row r="2363" ht="12" customHeight="1" x14ac:dyDescent="0.25"/>
    <row r="2364" ht="12" customHeight="1" x14ac:dyDescent="0.25"/>
    <row r="2365" ht="12" customHeight="1" x14ac:dyDescent="0.25"/>
    <row r="2366" ht="12" customHeight="1" x14ac:dyDescent="0.25"/>
    <row r="2367" ht="12" customHeight="1" x14ac:dyDescent="0.25"/>
    <row r="2368" ht="12" customHeight="1" x14ac:dyDescent="0.25"/>
    <row r="2369" ht="12" customHeight="1" x14ac:dyDescent="0.25"/>
    <row r="2370" ht="12" customHeight="1" x14ac:dyDescent="0.25"/>
    <row r="2371" ht="12" customHeight="1" x14ac:dyDescent="0.25"/>
    <row r="2372" ht="12" customHeight="1" x14ac:dyDescent="0.25"/>
    <row r="2373" ht="12" customHeight="1" x14ac:dyDescent="0.25"/>
    <row r="2374" ht="12" customHeight="1" x14ac:dyDescent="0.25"/>
    <row r="2375" ht="12" customHeight="1" x14ac:dyDescent="0.25"/>
    <row r="2376" ht="12" customHeight="1" x14ac:dyDescent="0.25"/>
    <row r="2377" ht="12" customHeight="1" x14ac:dyDescent="0.25"/>
    <row r="2378" ht="12" customHeight="1" x14ac:dyDescent="0.25"/>
    <row r="2379" ht="12" customHeight="1" x14ac:dyDescent="0.25"/>
    <row r="2380" ht="12" customHeight="1" x14ac:dyDescent="0.25"/>
    <row r="2381" ht="12" customHeight="1" x14ac:dyDescent="0.25"/>
    <row r="2382" ht="12" customHeight="1" x14ac:dyDescent="0.25"/>
    <row r="2383" ht="12" customHeight="1" x14ac:dyDescent="0.25"/>
    <row r="2384" ht="12" customHeight="1" x14ac:dyDescent="0.25"/>
    <row r="2385" ht="12" customHeight="1" x14ac:dyDescent="0.25"/>
    <row r="2386" ht="12" customHeight="1" x14ac:dyDescent="0.25"/>
    <row r="2387" ht="12" customHeight="1" x14ac:dyDescent="0.25"/>
    <row r="2388" ht="12" customHeight="1" x14ac:dyDescent="0.25"/>
    <row r="2389" ht="12" customHeight="1" x14ac:dyDescent="0.25"/>
    <row r="2390" ht="12" customHeight="1" x14ac:dyDescent="0.25"/>
    <row r="2391" ht="12" customHeight="1" x14ac:dyDescent="0.25"/>
    <row r="2392" ht="12" customHeight="1" x14ac:dyDescent="0.25"/>
    <row r="2393" ht="12" customHeight="1" x14ac:dyDescent="0.25"/>
    <row r="2394" ht="12" customHeight="1" x14ac:dyDescent="0.25"/>
    <row r="2395" ht="12" customHeight="1" x14ac:dyDescent="0.25"/>
    <row r="2396" ht="12" customHeight="1" x14ac:dyDescent="0.25"/>
    <row r="2397" ht="12" customHeight="1" x14ac:dyDescent="0.25"/>
    <row r="2398" ht="12" customHeight="1" x14ac:dyDescent="0.25"/>
    <row r="2399" ht="12" customHeight="1" x14ac:dyDescent="0.25"/>
    <row r="2400" ht="12" customHeight="1" x14ac:dyDescent="0.25"/>
    <row r="2401" ht="12" customHeight="1" x14ac:dyDescent="0.25"/>
    <row r="2402" ht="12" customHeight="1" x14ac:dyDescent="0.25"/>
    <row r="2403" ht="12" customHeight="1" x14ac:dyDescent="0.25"/>
    <row r="2404" ht="12" customHeight="1" x14ac:dyDescent="0.25"/>
    <row r="2405" ht="12" customHeight="1" x14ac:dyDescent="0.25"/>
    <row r="2406" ht="12" customHeight="1" x14ac:dyDescent="0.25"/>
    <row r="2407" ht="12" customHeight="1" x14ac:dyDescent="0.25"/>
    <row r="2408" ht="12" customHeight="1" x14ac:dyDescent="0.25"/>
    <row r="2409" ht="12" customHeight="1" x14ac:dyDescent="0.25"/>
    <row r="2410" ht="12" customHeight="1" x14ac:dyDescent="0.25"/>
    <row r="2411" ht="12" customHeight="1" x14ac:dyDescent="0.25"/>
    <row r="2412" ht="12" customHeight="1" x14ac:dyDescent="0.25"/>
    <row r="2413" ht="12" customHeight="1" x14ac:dyDescent="0.25"/>
    <row r="2414" ht="12" customHeight="1" x14ac:dyDescent="0.25"/>
    <row r="2415" ht="12" customHeight="1" x14ac:dyDescent="0.25"/>
    <row r="2416" ht="12" customHeight="1" x14ac:dyDescent="0.25"/>
    <row r="2417" ht="12" customHeight="1" x14ac:dyDescent="0.25"/>
    <row r="2418" ht="12" customHeight="1" x14ac:dyDescent="0.25"/>
    <row r="2419" ht="12" customHeight="1" x14ac:dyDescent="0.25"/>
    <row r="2420" ht="12" customHeight="1" x14ac:dyDescent="0.25"/>
    <row r="2421" ht="12" customHeight="1" x14ac:dyDescent="0.25"/>
    <row r="2422" ht="12" customHeight="1" x14ac:dyDescent="0.25"/>
    <row r="2423" ht="12" customHeight="1" x14ac:dyDescent="0.25"/>
    <row r="2424" ht="12" customHeight="1" x14ac:dyDescent="0.25"/>
    <row r="2425" ht="12" customHeight="1" x14ac:dyDescent="0.25"/>
    <row r="2426" ht="12" customHeight="1" x14ac:dyDescent="0.25"/>
    <row r="2427" ht="12" customHeight="1" x14ac:dyDescent="0.25"/>
    <row r="2428" ht="12" customHeight="1" x14ac:dyDescent="0.25"/>
    <row r="2429" ht="12" customHeight="1" x14ac:dyDescent="0.25"/>
    <row r="2430" ht="12" customHeight="1" x14ac:dyDescent="0.25"/>
    <row r="2431" ht="12" customHeight="1" x14ac:dyDescent="0.25"/>
    <row r="2432" ht="12" customHeight="1" x14ac:dyDescent="0.25"/>
    <row r="2433" ht="12" customHeight="1" x14ac:dyDescent="0.25"/>
    <row r="2434" ht="12" customHeight="1" x14ac:dyDescent="0.25"/>
    <row r="2435" ht="12" customHeight="1" x14ac:dyDescent="0.25"/>
    <row r="2436" ht="12" customHeight="1" x14ac:dyDescent="0.25"/>
    <row r="2437" ht="12" customHeight="1" x14ac:dyDescent="0.25"/>
    <row r="2438" ht="12" customHeight="1" x14ac:dyDescent="0.25"/>
    <row r="2439" ht="12" customHeight="1" x14ac:dyDescent="0.25"/>
    <row r="2440" ht="12" customHeight="1" x14ac:dyDescent="0.25"/>
    <row r="2441" ht="12" customHeight="1" x14ac:dyDescent="0.25"/>
    <row r="2442" ht="12" customHeight="1" x14ac:dyDescent="0.25"/>
    <row r="2443" ht="12" customHeight="1" x14ac:dyDescent="0.25"/>
    <row r="2444" ht="12" customHeight="1" x14ac:dyDescent="0.25"/>
    <row r="2445" ht="12" customHeight="1" x14ac:dyDescent="0.25"/>
    <row r="2446" ht="12" customHeight="1" x14ac:dyDescent="0.25"/>
    <row r="2447" ht="12" customHeight="1" x14ac:dyDescent="0.25"/>
    <row r="2448" ht="12" customHeight="1" x14ac:dyDescent="0.25"/>
    <row r="2449" ht="12" customHeight="1" x14ac:dyDescent="0.25"/>
    <row r="2450" ht="12" customHeight="1" x14ac:dyDescent="0.25"/>
    <row r="2451" ht="12" customHeight="1" x14ac:dyDescent="0.25"/>
    <row r="2452" ht="12" customHeight="1" x14ac:dyDescent="0.25"/>
    <row r="2453" ht="12" customHeight="1" x14ac:dyDescent="0.25"/>
    <row r="2454" ht="12" customHeight="1" x14ac:dyDescent="0.25"/>
    <row r="2455" ht="12" customHeight="1" x14ac:dyDescent="0.25"/>
    <row r="2456" ht="12" customHeight="1" x14ac:dyDescent="0.25"/>
    <row r="2457" ht="12" customHeight="1" x14ac:dyDescent="0.25"/>
    <row r="2458" ht="12" customHeight="1" x14ac:dyDescent="0.25"/>
    <row r="2459" ht="12" customHeight="1" x14ac:dyDescent="0.25"/>
    <row r="2460" ht="12" customHeight="1" x14ac:dyDescent="0.25"/>
    <row r="2461" ht="12" customHeight="1" x14ac:dyDescent="0.25"/>
    <row r="2462" ht="12" customHeight="1" x14ac:dyDescent="0.25"/>
    <row r="2463" ht="12" customHeight="1" x14ac:dyDescent="0.25"/>
    <row r="2464" ht="12" customHeight="1" x14ac:dyDescent="0.25"/>
    <row r="2465" ht="12" customHeight="1" x14ac:dyDescent="0.25"/>
    <row r="2466" ht="12" customHeight="1" x14ac:dyDescent="0.25"/>
    <row r="2467" ht="12" customHeight="1" x14ac:dyDescent="0.25"/>
    <row r="2468" ht="12" customHeight="1" x14ac:dyDescent="0.25"/>
    <row r="2469" ht="12" customHeight="1" x14ac:dyDescent="0.25"/>
    <row r="2470" ht="12" customHeight="1" x14ac:dyDescent="0.25"/>
    <row r="2471" ht="12" customHeight="1" x14ac:dyDescent="0.25"/>
    <row r="2472" ht="12" customHeight="1" x14ac:dyDescent="0.25"/>
    <row r="2473" ht="12" customHeight="1" x14ac:dyDescent="0.25"/>
    <row r="2474" ht="12" customHeight="1" x14ac:dyDescent="0.25"/>
    <row r="2475" ht="12" customHeight="1" x14ac:dyDescent="0.25"/>
    <row r="2476" ht="12" customHeight="1" x14ac:dyDescent="0.25"/>
    <row r="2477" ht="12" customHeight="1" x14ac:dyDescent="0.25"/>
    <row r="2478" ht="12" customHeight="1" x14ac:dyDescent="0.25"/>
    <row r="2479" ht="12" customHeight="1" x14ac:dyDescent="0.25"/>
    <row r="2480" ht="12" customHeight="1" x14ac:dyDescent="0.25"/>
    <row r="2481" ht="12" customHeight="1" x14ac:dyDescent="0.25"/>
    <row r="2482" ht="12" customHeight="1" x14ac:dyDescent="0.25"/>
    <row r="2483" ht="12" customHeight="1" x14ac:dyDescent="0.25"/>
    <row r="2484" ht="12" customHeight="1" x14ac:dyDescent="0.25"/>
    <row r="2485" ht="12" customHeight="1" x14ac:dyDescent="0.25"/>
    <row r="2486" ht="12" customHeight="1" x14ac:dyDescent="0.25"/>
    <row r="2487" ht="12" customHeight="1" x14ac:dyDescent="0.25"/>
    <row r="2488" ht="12" customHeight="1" x14ac:dyDescent="0.25"/>
    <row r="2489" ht="12" customHeight="1" x14ac:dyDescent="0.25"/>
    <row r="2490" ht="12" customHeight="1" x14ac:dyDescent="0.25"/>
    <row r="2491" ht="12" customHeight="1" x14ac:dyDescent="0.25"/>
    <row r="2492" ht="12" customHeight="1" x14ac:dyDescent="0.25"/>
    <row r="2493" ht="12" customHeight="1" x14ac:dyDescent="0.25"/>
    <row r="2494" ht="12" customHeight="1" x14ac:dyDescent="0.25"/>
    <row r="2495" ht="12" customHeight="1" x14ac:dyDescent="0.25"/>
    <row r="2496" ht="12" customHeight="1" x14ac:dyDescent="0.25"/>
    <row r="2497" ht="12" customHeight="1" x14ac:dyDescent="0.25"/>
    <row r="2498" ht="12" customHeight="1" x14ac:dyDescent="0.25"/>
    <row r="2499" ht="12" customHeight="1" x14ac:dyDescent="0.25"/>
    <row r="2500" ht="12" customHeight="1" x14ac:dyDescent="0.25"/>
    <row r="2501" ht="12" customHeight="1" x14ac:dyDescent="0.25"/>
    <row r="2502" ht="12" customHeight="1" x14ac:dyDescent="0.25"/>
    <row r="2503" ht="12" customHeight="1" x14ac:dyDescent="0.25"/>
    <row r="2504" ht="12" customHeight="1" x14ac:dyDescent="0.25"/>
    <row r="2505" ht="12" customHeight="1" x14ac:dyDescent="0.25"/>
    <row r="2506" ht="12" customHeight="1" x14ac:dyDescent="0.25"/>
    <row r="2507" ht="12" customHeight="1" x14ac:dyDescent="0.25"/>
    <row r="2508" ht="12" customHeight="1" x14ac:dyDescent="0.25"/>
    <row r="2509" ht="12" customHeight="1" x14ac:dyDescent="0.25"/>
    <row r="2510" ht="12" customHeight="1" x14ac:dyDescent="0.25"/>
    <row r="2511" ht="12" customHeight="1" x14ac:dyDescent="0.25"/>
    <row r="2512" ht="12" customHeight="1" x14ac:dyDescent="0.25"/>
    <row r="2513" ht="12" customHeight="1" x14ac:dyDescent="0.25"/>
    <row r="2514" ht="12" customHeight="1" x14ac:dyDescent="0.25"/>
    <row r="2515" ht="12" customHeight="1" x14ac:dyDescent="0.25"/>
    <row r="2516" ht="12" customHeight="1" x14ac:dyDescent="0.25"/>
    <row r="2517" ht="12" customHeight="1" x14ac:dyDescent="0.25"/>
    <row r="2518" ht="12" customHeight="1" x14ac:dyDescent="0.25"/>
    <row r="2519" ht="12" customHeight="1" x14ac:dyDescent="0.25"/>
    <row r="2520" ht="12" customHeight="1" x14ac:dyDescent="0.25"/>
    <row r="2521" ht="12" customHeight="1" x14ac:dyDescent="0.25"/>
    <row r="2522" ht="12" customHeight="1" x14ac:dyDescent="0.25"/>
    <row r="2523" ht="12" customHeight="1" x14ac:dyDescent="0.25"/>
    <row r="2524" ht="12" customHeight="1" x14ac:dyDescent="0.25"/>
    <row r="2525" ht="12" customHeight="1" x14ac:dyDescent="0.25"/>
    <row r="2526" ht="12" customHeight="1" x14ac:dyDescent="0.25"/>
    <row r="2527" ht="12" customHeight="1" x14ac:dyDescent="0.25"/>
    <row r="2528" ht="12" customHeight="1" x14ac:dyDescent="0.25"/>
    <row r="2529" ht="12" customHeight="1" x14ac:dyDescent="0.25"/>
    <row r="2530" ht="12" customHeight="1" x14ac:dyDescent="0.25"/>
    <row r="2531" ht="12" customHeight="1" x14ac:dyDescent="0.25"/>
    <row r="2532" ht="12" customHeight="1" x14ac:dyDescent="0.25"/>
    <row r="2533" ht="12" customHeight="1" x14ac:dyDescent="0.25"/>
    <row r="2534" ht="12" customHeight="1" x14ac:dyDescent="0.25"/>
    <row r="2535" ht="12" customHeight="1" x14ac:dyDescent="0.25"/>
    <row r="2536" ht="12" customHeight="1" x14ac:dyDescent="0.25"/>
    <row r="2537" ht="12" customHeight="1" x14ac:dyDescent="0.25"/>
    <row r="2538" ht="12" customHeight="1" x14ac:dyDescent="0.25"/>
    <row r="2539" ht="12" customHeight="1" x14ac:dyDescent="0.25"/>
    <row r="2540" ht="12" customHeight="1" x14ac:dyDescent="0.25"/>
    <row r="2541" ht="12" customHeight="1" x14ac:dyDescent="0.25"/>
    <row r="2542" ht="12" customHeight="1" x14ac:dyDescent="0.25"/>
    <row r="2543" ht="12" customHeight="1" x14ac:dyDescent="0.25"/>
    <row r="2544" ht="12" customHeight="1" x14ac:dyDescent="0.25"/>
    <row r="2545" ht="12" customHeight="1" x14ac:dyDescent="0.25"/>
    <row r="2546" ht="12" customHeight="1" x14ac:dyDescent="0.25"/>
    <row r="2547" ht="12" customHeight="1" x14ac:dyDescent="0.25"/>
    <row r="2548" ht="12" customHeight="1" x14ac:dyDescent="0.25"/>
    <row r="2549" ht="12" customHeight="1" x14ac:dyDescent="0.25"/>
    <row r="2550" ht="12" customHeight="1" x14ac:dyDescent="0.25"/>
    <row r="2551" ht="12" customHeight="1" x14ac:dyDescent="0.25"/>
    <row r="2552" ht="12" customHeight="1" x14ac:dyDescent="0.25"/>
    <row r="2553" ht="12" customHeight="1" x14ac:dyDescent="0.25"/>
    <row r="2554" ht="12" customHeight="1" x14ac:dyDescent="0.25"/>
    <row r="2555" ht="12" customHeight="1" x14ac:dyDescent="0.25"/>
    <row r="2556" ht="12" customHeight="1" x14ac:dyDescent="0.25"/>
    <row r="2557" ht="12" customHeight="1" x14ac:dyDescent="0.25"/>
    <row r="2558" ht="12" customHeight="1" x14ac:dyDescent="0.25"/>
    <row r="2559" ht="12" customHeight="1" x14ac:dyDescent="0.25"/>
    <row r="2560" ht="12" customHeight="1" x14ac:dyDescent="0.25"/>
    <row r="2561" ht="12" customHeight="1" x14ac:dyDescent="0.25"/>
    <row r="2562" ht="12" customHeight="1" x14ac:dyDescent="0.25"/>
    <row r="2563" ht="12" customHeight="1" x14ac:dyDescent="0.25"/>
    <row r="2564" ht="12" customHeight="1" x14ac:dyDescent="0.25"/>
    <row r="2565" ht="12" customHeight="1" x14ac:dyDescent="0.25"/>
    <row r="2566" ht="12" customHeight="1" x14ac:dyDescent="0.25"/>
    <row r="2567" ht="12" customHeight="1" x14ac:dyDescent="0.25"/>
    <row r="2568" ht="12" customHeight="1" x14ac:dyDescent="0.25"/>
    <row r="2569" ht="12" customHeight="1" x14ac:dyDescent="0.25"/>
    <row r="2570" ht="12" customHeight="1" x14ac:dyDescent="0.25"/>
    <row r="2571" ht="12" customHeight="1" x14ac:dyDescent="0.25"/>
    <row r="2572" ht="12" customHeight="1" x14ac:dyDescent="0.25"/>
    <row r="2573" ht="12" customHeight="1" x14ac:dyDescent="0.25"/>
    <row r="2574" ht="12" customHeight="1" x14ac:dyDescent="0.25"/>
    <row r="2575" ht="12" customHeight="1" x14ac:dyDescent="0.25"/>
    <row r="2576" ht="12" customHeight="1" x14ac:dyDescent="0.25"/>
    <row r="2577" ht="12" customHeight="1" x14ac:dyDescent="0.25"/>
    <row r="2578" ht="12" customHeight="1" x14ac:dyDescent="0.25"/>
    <row r="2579" ht="12" customHeight="1" x14ac:dyDescent="0.25"/>
    <row r="2580" ht="12" customHeight="1" x14ac:dyDescent="0.25"/>
    <row r="2581" ht="12" customHeight="1" x14ac:dyDescent="0.25"/>
    <row r="2582" ht="12" customHeight="1" x14ac:dyDescent="0.25"/>
    <row r="2583" ht="12" customHeight="1" x14ac:dyDescent="0.25"/>
    <row r="2584" ht="12" customHeight="1" x14ac:dyDescent="0.25"/>
    <row r="2585" ht="12" customHeight="1" x14ac:dyDescent="0.25"/>
    <row r="2586" ht="12" customHeight="1" x14ac:dyDescent="0.25"/>
    <row r="2587" ht="12" customHeight="1" x14ac:dyDescent="0.25"/>
    <row r="2588" ht="12" customHeight="1" x14ac:dyDescent="0.25"/>
    <row r="2589" ht="12" customHeight="1" x14ac:dyDescent="0.25"/>
    <row r="2590" ht="12" customHeight="1" x14ac:dyDescent="0.25"/>
    <row r="2591" ht="12" customHeight="1" x14ac:dyDescent="0.25"/>
    <row r="2592" ht="12" customHeight="1" x14ac:dyDescent="0.25"/>
    <row r="2593" ht="12" customHeight="1" x14ac:dyDescent="0.25"/>
    <row r="2594" ht="12" customHeight="1" x14ac:dyDescent="0.25"/>
    <row r="2595" ht="12" customHeight="1" x14ac:dyDescent="0.25"/>
    <row r="2596" ht="12" customHeight="1" x14ac:dyDescent="0.25"/>
    <row r="2597" ht="12" customHeight="1" x14ac:dyDescent="0.25"/>
    <row r="2598" ht="12" customHeight="1" x14ac:dyDescent="0.25"/>
    <row r="2599" ht="12" customHeight="1" x14ac:dyDescent="0.25"/>
    <row r="2600" ht="12" customHeight="1" x14ac:dyDescent="0.25"/>
    <row r="2601" ht="12" customHeight="1" x14ac:dyDescent="0.25"/>
    <row r="2602" ht="12" customHeight="1" x14ac:dyDescent="0.25"/>
    <row r="2603" ht="12" customHeight="1" x14ac:dyDescent="0.25"/>
    <row r="2604" ht="12" customHeight="1" x14ac:dyDescent="0.25"/>
    <row r="2605" ht="12" customHeight="1" x14ac:dyDescent="0.25"/>
    <row r="2606" ht="12" customHeight="1" x14ac:dyDescent="0.25"/>
    <row r="2607" ht="12" customHeight="1" x14ac:dyDescent="0.25"/>
    <row r="2608" ht="12" customHeight="1" x14ac:dyDescent="0.25"/>
    <row r="2609" ht="12" customHeight="1" x14ac:dyDescent="0.25"/>
    <row r="2610" ht="12" customHeight="1" x14ac:dyDescent="0.25"/>
    <row r="2611" ht="12" customHeight="1" x14ac:dyDescent="0.25"/>
    <row r="2612" ht="12" customHeight="1" x14ac:dyDescent="0.25"/>
    <row r="2613" ht="12" customHeight="1" x14ac:dyDescent="0.25"/>
    <row r="2614" ht="12" customHeight="1" x14ac:dyDescent="0.25"/>
    <row r="2615" ht="12" customHeight="1" x14ac:dyDescent="0.25"/>
    <row r="2616" ht="12" customHeight="1" x14ac:dyDescent="0.25"/>
    <row r="2617" ht="12" customHeight="1" x14ac:dyDescent="0.25"/>
    <row r="2618" ht="12" customHeight="1" x14ac:dyDescent="0.25"/>
    <row r="2619" ht="12" customHeight="1" x14ac:dyDescent="0.25"/>
    <row r="2620" ht="12" customHeight="1" x14ac:dyDescent="0.25"/>
    <row r="2621" ht="12" customHeight="1" x14ac:dyDescent="0.25"/>
    <row r="2622" ht="12" customHeight="1" x14ac:dyDescent="0.25"/>
    <row r="2623" ht="12" customHeight="1" x14ac:dyDescent="0.25"/>
    <row r="2624" ht="12" customHeight="1" x14ac:dyDescent="0.25"/>
    <row r="2625" ht="12" customHeight="1" x14ac:dyDescent="0.25"/>
    <row r="2626" ht="12" customHeight="1" x14ac:dyDescent="0.25"/>
    <row r="2627" ht="12" customHeight="1" x14ac:dyDescent="0.25"/>
    <row r="2628" ht="12" customHeight="1" x14ac:dyDescent="0.25"/>
    <row r="2629" ht="12" customHeight="1" x14ac:dyDescent="0.25"/>
    <row r="2630" ht="12" customHeight="1" x14ac:dyDescent="0.25"/>
    <row r="2631" ht="12" customHeight="1" x14ac:dyDescent="0.25"/>
    <row r="2632" ht="12" customHeight="1" x14ac:dyDescent="0.25"/>
    <row r="2633" ht="12" customHeight="1" x14ac:dyDescent="0.25"/>
    <row r="2634" ht="12" customHeight="1" x14ac:dyDescent="0.25"/>
    <row r="2635" ht="12" customHeight="1" x14ac:dyDescent="0.25"/>
    <row r="2636" ht="12" customHeight="1" x14ac:dyDescent="0.25"/>
    <row r="2637" ht="12" customHeight="1" x14ac:dyDescent="0.25"/>
    <row r="2638" ht="12" customHeight="1" x14ac:dyDescent="0.25"/>
    <row r="2639" ht="12" customHeight="1" x14ac:dyDescent="0.25"/>
    <row r="2640" ht="12" customHeight="1" x14ac:dyDescent="0.25"/>
    <row r="2641" ht="12" customHeight="1" x14ac:dyDescent="0.25"/>
    <row r="2642" ht="12" customHeight="1" x14ac:dyDescent="0.25"/>
    <row r="2643" ht="12" customHeight="1" x14ac:dyDescent="0.25"/>
    <row r="2644" ht="12" customHeight="1" x14ac:dyDescent="0.25"/>
    <row r="2645" ht="12" customHeight="1" x14ac:dyDescent="0.25"/>
    <row r="2646" ht="12" customHeight="1" x14ac:dyDescent="0.25"/>
    <row r="2647" ht="12" customHeight="1" x14ac:dyDescent="0.25"/>
    <row r="2648" ht="12" customHeight="1" x14ac:dyDescent="0.25"/>
    <row r="2649" ht="12" customHeight="1" x14ac:dyDescent="0.25"/>
    <row r="2650" ht="12" customHeight="1" x14ac:dyDescent="0.25"/>
    <row r="2651" ht="12" customHeight="1" x14ac:dyDescent="0.25"/>
    <row r="2652" ht="12" customHeight="1" x14ac:dyDescent="0.25"/>
    <row r="2653" ht="12" customHeight="1" x14ac:dyDescent="0.25"/>
    <row r="2654" ht="12" customHeight="1" x14ac:dyDescent="0.25"/>
    <row r="2655" ht="12" customHeight="1" x14ac:dyDescent="0.25"/>
    <row r="2656" ht="12" customHeight="1" x14ac:dyDescent="0.25"/>
    <row r="2657" ht="12" customHeight="1" x14ac:dyDescent="0.25"/>
    <row r="2658" ht="12" customHeight="1" x14ac:dyDescent="0.25"/>
    <row r="2659" ht="12" customHeight="1" x14ac:dyDescent="0.25"/>
    <row r="2660" ht="12" customHeight="1" x14ac:dyDescent="0.25"/>
    <row r="2661" ht="12" customHeight="1" x14ac:dyDescent="0.25"/>
    <row r="2662" ht="12" customHeight="1" x14ac:dyDescent="0.25"/>
    <row r="2663" ht="12" customHeight="1" x14ac:dyDescent="0.25"/>
    <row r="2664" ht="12" customHeight="1" x14ac:dyDescent="0.25"/>
    <row r="2665" ht="12" customHeight="1" x14ac:dyDescent="0.25"/>
    <row r="2666" ht="12" customHeight="1" x14ac:dyDescent="0.25"/>
    <row r="2667" ht="12" customHeight="1" x14ac:dyDescent="0.25"/>
    <row r="2668" ht="12" customHeight="1" x14ac:dyDescent="0.25"/>
    <row r="2669" ht="12" customHeight="1" x14ac:dyDescent="0.25"/>
    <row r="2670" ht="12" customHeight="1" x14ac:dyDescent="0.25"/>
    <row r="2671" ht="12" customHeight="1" x14ac:dyDescent="0.25"/>
    <row r="2672" ht="12" customHeight="1" x14ac:dyDescent="0.25"/>
    <row r="2673" ht="12" customHeight="1" x14ac:dyDescent="0.25"/>
    <row r="2674" ht="12" customHeight="1" x14ac:dyDescent="0.25"/>
    <row r="2675" ht="12" customHeight="1" x14ac:dyDescent="0.25"/>
    <row r="2676" ht="12" customHeight="1" x14ac:dyDescent="0.25"/>
    <row r="2677" ht="12" customHeight="1" x14ac:dyDescent="0.25"/>
    <row r="2678" ht="12" customHeight="1" x14ac:dyDescent="0.25"/>
    <row r="2679" ht="12" customHeight="1" x14ac:dyDescent="0.25"/>
    <row r="2680" ht="12" customHeight="1" x14ac:dyDescent="0.25"/>
    <row r="2681" ht="12" customHeight="1" x14ac:dyDescent="0.25"/>
    <row r="2682" ht="12" customHeight="1" x14ac:dyDescent="0.25"/>
    <row r="2683" ht="12" customHeight="1" x14ac:dyDescent="0.25"/>
    <row r="2684" ht="12" customHeight="1" x14ac:dyDescent="0.25"/>
    <row r="2685" ht="12" customHeight="1" x14ac:dyDescent="0.25"/>
    <row r="2686" ht="12" customHeight="1" x14ac:dyDescent="0.25"/>
    <row r="2687" ht="12" customHeight="1" x14ac:dyDescent="0.25"/>
    <row r="2688" ht="12" customHeight="1" x14ac:dyDescent="0.25"/>
    <row r="2689" ht="12" customHeight="1" x14ac:dyDescent="0.25"/>
    <row r="2690" ht="12" customHeight="1" x14ac:dyDescent="0.25"/>
    <row r="2691" ht="12" customHeight="1" x14ac:dyDescent="0.25"/>
    <row r="2692" ht="12" customHeight="1" x14ac:dyDescent="0.25"/>
    <row r="2693" ht="12" customHeight="1" x14ac:dyDescent="0.25"/>
    <row r="2694" ht="12" customHeight="1" x14ac:dyDescent="0.25"/>
    <row r="2695" ht="12" customHeight="1" x14ac:dyDescent="0.25"/>
    <row r="2696" ht="12" customHeight="1" x14ac:dyDescent="0.25"/>
    <row r="2697" ht="12" customHeight="1" x14ac:dyDescent="0.25"/>
    <row r="2698" ht="12" customHeight="1" x14ac:dyDescent="0.25"/>
    <row r="2699" ht="12" customHeight="1" x14ac:dyDescent="0.25"/>
    <row r="2700" ht="12" customHeight="1" x14ac:dyDescent="0.25"/>
    <row r="2701" ht="12" customHeight="1" x14ac:dyDescent="0.25"/>
    <row r="2702" ht="12" customHeight="1" x14ac:dyDescent="0.25"/>
    <row r="2703" ht="12" customHeight="1" x14ac:dyDescent="0.25"/>
    <row r="2704" ht="12" customHeight="1" x14ac:dyDescent="0.25"/>
    <row r="2705" ht="12" customHeight="1" x14ac:dyDescent="0.25"/>
    <row r="2706" ht="12" customHeight="1" x14ac:dyDescent="0.25"/>
    <row r="2707" ht="12" customHeight="1" x14ac:dyDescent="0.25"/>
    <row r="2708" ht="12" customHeight="1" x14ac:dyDescent="0.25"/>
    <row r="2709" ht="12" customHeight="1" x14ac:dyDescent="0.25"/>
    <row r="2710" ht="12" customHeight="1" x14ac:dyDescent="0.25"/>
    <row r="2711" ht="12" customHeight="1" x14ac:dyDescent="0.25"/>
    <row r="2712" ht="12" customHeight="1" x14ac:dyDescent="0.25"/>
    <row r="2713" ht="12" customHeight="1" x14ac:dyDescent="0.25"/>
    <row r="2714" ht="12" customHeight="1" x14ac:dyDescent="0.25"/>
    <row r="2715" ht="12" customHeight="1" x14ac:dyDescent="0.25"/>
    <row r="2716" ht="12" customHeight="1" x14ac:dyDescent="0.25"/>
    <row r="2717" ht="12" customHeight="1" x14ac:dyDescent="0.25"/>
    <row r="2718" ht="12" customHeight="1" x14ac:dyDescent="0.25"/>
    <row r="2719" ht="12" customHeight="1" x14ac:dyDescent="0.25"/>
    <row r="2720" ht="12" customHeight="1" x14ac:dyDescent="0.25"/>
    <row r="2721" ht="12" customHeight="1" x14ac:dyDescent="0.25"/>
    <row r="2722" ht="12" customHeight="1" x14ac:dyDescent="0.25"/>
    <row r="2723" ht="12" customHeight="1" x14ac:dyDescent="0.25"/>
    <row r="2724" ht="12" customHeight="1" x14ac:dyDescent="0.25"/>
    <row r="2725" ht="12" customHeight="1" x14ac:dyDescent="0.25"/>
    <row r="2726" ht="12" customHeight="1" x14ac:dyDescent="0.25"/>
    <row r="2727" ht="12" customHeight="1" x14ac:dyDescent="0.25"/>
    <row r="2728" ht="12" customHeight="1" x14ac:dyDescent="0.25"/>
    <row r="2729" ht="12" customHeight="1" x14ac:dyDescent="0.25"/>
    <row r="2730" ht="12" customHeight="1" x14ac:dyDescent="0.25"/>
    <row r="2731" ht="12" customHeight="1" x14ac:dyDescent="0.25"/>
    <row r="2732" ht="12" customHeight="1" x14ac:dyDescent="0.25"/>
    <row r="2733" ht="12" customHeight="1" x14ac:dyDescent="0.25"/>
    <row r="2734" ht="12" customHeight="1" x14ac:dyDescent="0.25"/>
    <row r="2735" ht="12" customHeight="1" x14ac:dyDescent="0.25"/>
    <row r="2736" ht="12" customHeight="1" x14ac:dyDescent="0.25"/>
    <row r="2737" ht="12" customHeight="1" x14ac:dyDescent="0.25"/>
    <row r="2738" ht="12" customHeight="1" x14ac:dyDescent="0.25"/>
    <row r="2739" ht="12" customHeight="1" x14ac:dyDescent="0.25"/>
    <row r="2740" ht="12" customHeight="1" x14ac:dyDescent="0.25"/>
    <row r="2741" ht="12" customHeight="1" x14ac:dyDescent="0.25"/>
    <row r="2742" ht="12" customHeight="1" x14ac:dyDescent="0.25"/>
    <row r="2743" ht="12" customHeight="1" x14ac:dyDescent="0.25"/>
    <row r="2744" ht="12" customHeight="1" x14ac:dyDescent="0.25"/>
    <row r="2745" ht="12" customHeight="1" x14ac:dyDescent="0.25"/>
    <row r="2746" ht="12" customHeight="1" x14ac:dyDescent="0.25"/>
    <row r="2747" ht="12" customHeight="1" x14ac:dyDescent="0.25"/>
    <row r="2748" ht="12" customHeight="1" x14ac:dyDescent="0.25"/>
    <row r="2749" ht="12" customHeight="1" x14ac:dyDescent="0.25"/>
    <row r="2750" ht="12" customHeight="1" x14ac:dyDescent="0.25"/>
    <row r="2751" ht="12" customHeight="1" x14ac:dyDescent="0.25"/>
    <row r="2752" ht="12" customHeight="1" x14ac:dyDescent="0.25"/>
    <row r="2753" ht="12" customHeight="1" x14ac:dyDescent="0.25"/>
    <row r="2754" ht="12" customHeight="1" x14ac:dyDescent="0.25"/>
    <row r="2755" ht="12" customHeight="1" x14ac:dyDescent="0.25"/>
    <row r="2756" ht="12" customHeight="1" x14ac:dyDescent="0.25"/>
    <row r="2757" ht="12" customHeight="1" x14ac:dyDescent="0.25"/>
    <row r="2758" ht="12" customHeight="1" x14ac:dyDescent="0.25"/>
    <row r="2759" ht="12" customHeight="1" x14ac:dyDescent="0.25"/>
    <row r="2760" ht="12" customHeight="1" x14ac:dyDescent="0.25"/>
    <row r="2761" ht="12" customHeight="1" x14ac:dyDescent="0.25"/>
    <row r="2762" ht="12" customHeight="1" x14ac:dyDescent="0.25"/>
    <row r="2763" ht="12" customHeight="1" x14ac:dyDescent="0.25"/>
    <row r="2764" ht="12" customHeight="1" x14ac:dyDescent="0.25"/>
    <row r="2765" ht="12" customHeight="1" x14ac:dyDescent="0.25"/>
    <row r="2766" ht="12" customHeight="1" x14ac:dyDescent="0.25"/>
    <row r="2767" ht="12" customHeight="1" x14ac:dyDescent="0.25"/>
    <row r="2768" ht="12" customHeight="1" x14ac:dyDescent="0.25"/>
    <row r="2769" ht="12" customHeight="1" x14ac:dyDescent="0.25"/>
    <row r="2770" ht="12" customHeight="1" x14ac:dyDescent="0.25"/>
    <row r="2771" ht="12" customHeight="1" x14ac:dyDescent="0.25"/>
    <row r="2772" ht="12" customHeight="1" x14ac:dyDescent="0.25"/>
    <row r="2773" ht="12" customHeight="1" x14ac:dyDescent="0.25"/>
    <row r="2774" ht="12" customHeight="1" x14ac:dyDescent="0.25"/>
    <row r="2775" ht="12" customHeight="1" x14ac:dyDescent="0.25"/>
    <row r="2776" ht="12" customHeight="1" x14ac:dyDescent="0.25"/>
    <row r="2777" ht="12" customHeight="1" x14ac:dyDescent="0.25"/>
    <row r="2778" ht="12" customHeight="1" x14ac:dyDescent="0.25"/>
    <row r="2779" ht="12" customHeight="1" x14ac:dyDescent="0.25"/>
    <row r="2780" ht="12" customHeight="1" x14ac:dyDescent="0.25"/>
    <row r="2781" ht="12" customHeight="1" x14ac:dyDescent="0.25"/>
    <row r="2782" ht="12" customHeight="1" x14ac:dyDescent="0.25"/>
    <row r="2783" ht="12" customHeight="1" x14ac:dyDescent="0.25"/>
    <row r="2784" ht="12" customHeight="1" x14ac:dyDescent="0.25"/>
    <row r="2785" ht="12" customHeight="1" x14ac:dyDescent="0.25"/>
    <row r="2786" ht="12" customHeight="1" x14ac:dyDescent="0.25"/>
    <row r="2787" ht="12" customHeight="1" x14ac:dyDescent="0.25"/>
    <row r="2788" ht="12" customHeight="1" x14ac:dyDescent="0.25"/>
    <row r="2789" ht="12" customHeight="1" x14ac:dyDescent="0.25"/>
    <row r="2790" ht="12" customHeight="1" x14ac:dyDescent="0.25"/>
    <row r="2791" ht="12" customHeight="1" x14ac:dyDescent="0.25"/>
    <row r="2792" ht="12" customHeight="1" x14ac:dyDescent="0.25"/>
    <row r="2793" ht="12" customHeight="1" x14ac:dyDescent="0.25"/>
    <row r="2794" ht="12" customHeight="1" x14ac:dyDescent="0.25"/>
    <row r="2795" ht="12" customHeight="1" x14ac:dyDescent="0.25"/>
    <row r="2796" ht="12" customHeight="1" x14ac:dyDescent="0.25"/>
    <row r="2797" ht="12" customHeight="1" x14ac:dyDescent="0.25"/>
    <row r="2798" ht="12" customHeight="1" x14ac:dyDescent="0.25"/>
    <row r="2799" ht="12" customHeight="1" x14ac:dyDescent="0.25"/>
    <row r="2800" ht="12" customHeight="1" x14ac:dyDescent="0.25"/>
    <row r="2801" ht="12" customHeight="1" x14ac:dyDescent="0.25"/>
    <row r="2802" ht="12" customHeight="1" x14ac:dyDescent="0.25"/>
    <row r="2803" ht="12" customHeight="1" x14ac:dyDescent="0.25"/>
    <row r="2804" ht="12" customHeight="1" x14ac:dyDescent="0.25"/>
    <row r="2805" ht="12" customHeight="1" x14ac:dyDescent="0.25"/>
    <row r="2806" ht="12" customHeight="1" x14ac:dyDescent="0.25"/>
    <row r="2807" ht="12" customHeight="1" x14ac:dyDescent="0.25"/>
    <row r="2808" ht="12" customHeight="1" x14ac:dyDescent="0.25"/>
    <row r="2809" ht="12" customHeight="1" x14ac:dyDescent="0.25"/>
    <row r="2810" ht="12" customHeight="1" x14ac:dyDescent="0.25"/>
    <row r="2811" ht="12" customHeight="1" x14ac:dyDescent="0.25"/>
    <row r="2812" ht="12" customHeight="1" x14ac:dyDescent="0.25"/>
    <row r="2813" ht="12" customHeight="1" x14ac:dyDescent="0.25"/>
    <row r="2814" ht="12" customHeight="1" x14ac:dyDescent="0.25"/>
    <row r="2815" ht="12" customHeight="1" x14ac:dyDescent="0.25"/>
    <row r="2816" ht="12" customHeight="1" x14ac:dyDescent="0.25"/>
    <row r="2817" ht="12" customHeight="1" x14ac:dyDescent="0.25"/>
    <row r="2818" ht="12" customHeight="1" x14ac:dyDescent="0.25"/>
    <row r="2819" ht="12" customHeight="1" x14ac:dyDescent="0.25"/>
    <row r="2820" ht="12" customHeight="1" x14ac:dyDescent="0.25"/>
    <row r="2821" ht="12" customHeight="1" x14ac:dyDescent="0.25"/>
    <row r="2822" ht="12" customHeight="1" x14ac:dyDescent="0.25"/>
    <row r="2823" ht="12" customHeight="1" x14ac:dyDescent="0.25"/>
    <row r="2824" ht="12" customHeight="1" x14ac:dyDescent="0.25"/>
    <row r="2825" ht="12" customHeight="1" x14ac:dyDescent="0.25"/>
    <row r="2826" ht="12" customHeight="1" x14ac:dyDescent="0.25"/>
    <row r="2827" ht="12" customHeight="1" x14ac:dyDescent="0.25"/>
    <row r="2828" ht="12" customHeight="1" x14ac:dyDescent="0.25"/>
    <row r="2829" ht="12" customHeight="1" x14ac:dyDescent="0.25"/>
    <row r="2830" ht="12" customHeight="1" x14ac:dyDescent="0.25"/>
    <row r="2831" ht="12" customHeight="1" x14ac:dyDescent="0.25"/>
    <row r="2832" ht="12" customHeight="1" x14ac:dyDescent="0.25"/>
    <row r="2833" ht="12" customHeight="1" x14ac:dyDescent="0.25"/>
    <row r="2834" ht="12" customHeight="1" x14ac:dyDescent="0.25"/>
    <row r="2835" ht="12" customHeight="1" x14ac:dyDescent="0.25"/>
    <row r="2836" ht="12" customHeight="1" x14ac:dyDescent="0.25"/>
    <row r="2837" ht="12" customHeight="1" x14ac:dyDescent="0.25"/>
    <row r="2838" ht="12" customHeight="1" x14ac:dyDescent="0.25"/>
    <row r="2839" ht="12" customHeight="1" x14ac:dyDescent="0.25"/>
    <row r="2840" ht="12" customHeight="1" x14ac:dyDescent="0.25"/>
    <row r="2841" ht="12" customHeight="1" x14ac:dyDescent="0.25"/>
    <row r="2842" ht="12" customHeight="1" x14ac:dyDescent="0.25"/>
    <row r="2843" ht="12" customHeight="1" x14ac:dyDescent="0.25"/>
    <row r="2844" ht="12" customHeight="1" x14ac:dyDescent="0.25"/>
    <row r="2845" ht="12" customHeight="1" x14ac:dyDescent="0.25"/>
    <row r="2846" ht="12" customHeight="1" x14ac:dyDescent="0.25"/>
    <row r="2847" ht="12" customHeight="1" x14ac:dyDescent="0.25"/>
    <row r="2848" ht="12" customHeight="1" x14ac:dyDescent="0.25"/>
    <row r="2849" ht="12" customHeight="1" x14ac:dyDescent="0.25"/>
    <row r="2850" ht="12" customHeight="1" x14ac:dyDescent="0.25"/>
    <row r="2851" ht="12" customHeight="1" x14ac:dyDescent="0.25"/>
    <row r="2852" ht="12" customHeight="1" x14ac:dyDescent="0.25"/>
    <row r="2853" ht="12" customHeight="1" x14ac:dyDescent="0.25"/>
    <row r="2854" ht="12" customHeight="1" x14ac:dyDescent="0.25"/>
    <row r="2855" ht="12" customHeight="1" x14ac:dyDescent="0.25"/>
    <row r="2856" ht="12" customHeight="1" x14ac:dyDescent="0.25"/>
    <row r="2857" ht="12" customHeight="1" x14ac:dyDescent="0.25"/>
    <row r="2858" ht="12" customHeight="1" x14ac:dyDescent="0.25"/>
    <row r="2859" ht="12" customHeight="1" x14ac:dyDescent="0.25"/>
    <row r="2860" ht="12" customHeight="1" x14ac:dyDescent="0.25"/>
    <row r="2861" ht="12" customHeight="1" x14ac:dyDescent="0.25"/>
    <row r="2862" ht="12" customHeight="1" x14ac:dyDescent="0.25"/>
    <row r="2863" ht="12" customHeight="1" x14ac:dyDescent="0.25"/>
    <row r="2864" ht="12" customHeight="1" x14ac:dyDescent="0.25"/>
    <row r="2865" ht="12" customHeight="1" x14ac:dyDescent="0.25"/>
    <row r="2866" ht="12" customHeight="1" x14ac:dyDescent="0.25"/>
    <row r="2867" ht="12" customHeight="1" x14ac:dyDescent="0.25"/>
    <row r="2868" ht="12" customHeight="1" x14ac:dyDescent="0.25"/>
    <row r="2869" ht="12" customHeight="1" x14ac:dyDescent="0.25"/>
    <row r="2870" ht="12" customHeight="1" x14ac:dyDescent="0.25"/>
    <row r="2871" ht="12" customHeight="1" x14ac:dyDescent="0.25"/>
    <row r="2872" ht="12" customHeight="1" x14ac:dyDescent="0.25"/>
    <row r="2873" ht="12" customHeight="1" x14ac:dyDescent="0.25"/>
  </sheetData>
  <mergeCells count="6">
    <mergeCell ref="Z1:AG1"/>
    <mergeCell ref="B1:C1"/>
    <mergeCell ref="Z2:AG2"/>
    <mergeCell ref="F41:Q41"/>
    <mergeCell ref="F37:Q37"/>
    <mergeCell ref="F39:Q39"/>
  </mergeCells>
  <phoneticPr fontId="24" type="noConversion"/>
  <conditionalFormatting sqref="B6">
    <cfRule type="cellIs" dxfId="17" priority="61" stopIfTrue="1" operator="equal">
      <formula>""</formula>
    </cfRule>
    <cfRule type="expression" dxfId="16" priority="62" stopIfTrue="1">
      <formula>B6=B10</formula>
    </cfRule>
    <cfRule type="expression" dxfId="15" priority="63" stopIfTrue="1">
      <formula>OR(B6=B14,B6=B18)</formula>
    </cfRule>
  </conditionalFormatting>
  <conditionalFormatting sqref="B10 B26">
    <cfRule type="cellIs" dxfId="14" priority="52" stopIfTrue="1" operator="equal">
      <formula>""</formula>
    </cfRule>
    <cfRule type="expression" dxfId="13" priority="53" stopIfTrue="1">
      <formula>OR(B10=B14,B10=B14)</formula>
    </cfRule>
    <cfRule type="expression" dxfId="12" priority="54" stopIfTrue="1">
      <formula>B10=B6</formula>
    </cfRule>
  </conditionalFormatting>
  <conditionalFormatting sqref="B14 B30">
    <cfRule type="expression" dxfId="11" priority="55" stopIfTrue="1">
      <formula>B14=""</formula>
    </cfRule>
    <cfRule type="expression" dxfId="10" priority="56" stopIfTrue="1">
      <formula>OR(B14=B6,B14=B10)</formula>
    </cfRule>
    <cfRule type="expression" dxfId="9" priority="57" stopIfTrue="1">
      <formula>B14=B18</formula>
    </cfRule>
  </conditionalFormatting>
  <conditionalFormatting sqref="B18 B34">
    <cfRule type="cellIs" dxfId="8" priority="58" stopIfTrue="1" operator="equal">
      <formula>""</formula>
    </cfRule>
    <cfRule type="expression" dxfId="7" priority="59" stopIfTrue="1">
      <formula>OR(B18=B6,B18=B10)</formula>
    </cfRule>
    <cfRule type="expression" dxfId="6" priority="60" stopIfTrue="1">
      <formula>B18=B14</formula>
    </cfRule>
  </conditionalFormatting>
  <conditionalFormatting sqref="B22">
    <cfRule type="cellIs" dxfId="5" priority="49" stopIfTrue="1" operator="equal">
      <formula>""</formula>
    </cfRule>
    <cfRule type="expression" dxfId="4" priority="50" stopIfTrue="1">
      <formula>B22=B26</formula>
    </cfRule>
    <cfRule type="expression" dxfId="3" priority="51" stopIfTrue="1">
      <formula>OR(B22=B30,B22=B34)</formula>
    </cfRule>
  </conditionalFormatting>
  <conditionalFormatting sqref="R35">
    <cfRule type="cellIs" dxfId="2" priority="13" stopIfTrue="1" operator="equal">
      <formula>""</formula>
    </cfRule>
    <cfRule type="expression" dxfId="1" priority="14" stopIfTrue="1">
      <formula>OR(R35=#REF!,R35=#REF!)</formula>
    </cfRule>
    <cfRule type="expression" dxfId="0" priority="15" stopIfTrue="1">
      <formula>R35=#REF!</formula>
    </cfRule>
  </conditionalFormatting>
  <printOptions horizontalCentered="1"/>
  <pageMargins left="0.19685039370078741" right="0.19685039370078741" top="0.51181102362204722" bottom="0.55118110236220474" header="0.27559055118110237" footer="0.19685039370078741"/>
  <pageSetup paperSize="9" scale="74" orientation="portrait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des parties</vt:lpstr>
      <vt:lpstr>Date Tournoi</vt:lpstr>
      <vt:lpstr>Tableau</vt:lpstr>
      <vt:lpstr>Date</vt:lpstr>
      <vt:lpstr>NP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2019-06-26T07:33:48Z</cp:lastPrinted>
  <dcterms:created xsi:type="dcterms:W3CDTF">2003-05-26T15:29:41Z</dcterms:created>
  <dcterms:modified xsi:type="dcterms:W3CDTF">2026-04-20T08:59:37Z</dcterms:modified>
</cp:coreProperties>
</file>